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188" windowWidth="14400" windowHeight="14208" activeTab="0"/>
  </bookViews>
  <sheets>
    <sheet name="チェックシート" sheetId="1" r:id="rId1"/>
    <sheet name="総括表" sheetId="2" r:id="rId2"/>
    <sheet name="GPT" sheetId="3" r:id="rId3"/>
    <sheet name="GPA" sheetId="4" r:id="rId4"/>
    <sheet name="グラフ用データ" sheetId="5" r:id="rId5"/>
  </sheets>
  <definedNames>
    <definedName name="OLE_LINK7" localSheetId="0">'チェックシート'!#REF!</definedName>
    <definedName name="_xlnm.Print_Area" localSheetId="0">'チェックシート'!$A$1:$K$96</definedName>
    <definedName name="_xlnm.Print_Area" localSheetId="1">'総括表'!$A$2:$M$24</definedName>
    <definedName name="_xlnm.Print_Titles" localSheetId="0">'チェックシート'!$1:$3</definedName>
  </definedNames>
  <calcPr fullCalcOnLoad="1"/>
</workbook>
</file>

<file path=xl/sharedStrings.xml><?xml version="1.0" encoding="utf-8"?>
<sst xmlns="http://schemas.openxmlformats.org/spreadsheetml/2006/main" count="307" uniqueCount="206">
  <si>
    <t>関連する科目（◎必修）</t>
  </si>
  <si>
    <t>１年前期</t>
  </si>
  <si>
    <t>１年後期</t>
  </si>
  <si>
    <t>２年前期</t>
  </si>
  <si>
    <t>２年後期</t>
  </si>
  <si>
    <t>３年前期</t>
  </si>
  <si>
    <t>３年後期</t>
  </si>
  <si>
    <t>４年次</t>
  </si>
  <si>
    <t>成績</t>
  </si>
  <si>
    <t>開講時期</t>
  </si>
  <si>
    <t>単位数</t>
  </si>
  <si>
    <t>点数</t>
  </si>
  <si>
    <t>未登録</t>
  </si>
  <si>
    <t>単位認定</t>
  </si>
  <si>
    <t>A</t>
  </si>
  <si>
    <t>B</t>
  </si>
  <si>
    <t>C</t>
  </si>
  <si>
    <t>D</t>
  </si>
  <si>
    <t>人間文化と単位</t>
  </si>
  <si>
    <t>取得単位数</t>
  </si>
  <si>
    <t>２年後期</t>
  </si>
  <si>
    <t>３年後期</t>
  </si>
  <si>
    <t>取得
単位数</t>
  </si>
  <si>
    <t>３年後期</t>
  </si>
  <si>
    <t>GPT</t>
  </si>
  <si>
    <t>２年後期</t>
  </si>
  <si>
    <t>Ⅰ　幅広い教養と技術者倫理</t>
  </si>
  <si>
    <t>Ⅱ　基礎的学理・専門知識・応用能力</t>
  </si>
  <si>
    <t>Ⅲ　社会に貢献できる技術者としての素養</t>
  </si>
  <si>
    <t>S</t>
  </si>
  <si>
    <t>３年前期</t>
  </si>
  <si>
    <t>２年後期</t>
  </si>
  <si>
    <t>２年前期</t>
  </si>
  <si>
    <r>
      <t xml:space="preserve">(A) </t>
    </r>
    <r>
      <rPr>
        <sz val="10.5"/>
        <rFont val="ＭＳ Ｐ明朝"/>
        <family val="1"/>
      </rPr>
      <t xml:space="preserve">科学技術基礎
</t>
    </r>
    <r>
      <rPr>
        <sz val="9"/>
        <rFont val="Century"/>
        <family val="1"/>
      </rPr>
      <t>(</t>
    </r>
    <r>
      <rPr>
        <sz val="9"/>
        <rFont val="ＭＳ Ｐ明朝"/>
        <family val="1"/>
      </rPr>
      <t>科学技術の共通基礎科目として数学・外国語・情報処理能力を習得する</t>
    </r>
    <r>
      <rPr>
        <sz val="9"/>
        <rFont val="Century"/>
        <family val="1"/>
      </rPr>
      <t>)</t>
    </r>
  </si>
  <si>
    <r>
      <t xml:space="preserve">(B) </t>
    </r>
    <r>
      <rPr>
        <sz val="10.5"/>
        <rFont val="ＭＳ Ｐ明朝"/>
        <family val="1"/>
      </rPr>
      <t>自然科学</t>
    </r>
    <r>
      <rPr>
        <sz val="10.5"/>
        <rFont val="Century"/>
        <family val="1"/>
      </rPr>
      <t xml:space="preserve"> 
</t>
    </r>
    <r>
      <rPr>
        <sz val="9"/>
        <rFont val="Century"/>
        <family val="1"/>
      </rPr>
      <t>(</t>
    </r>
    <r>
      <rPr>
        <sz val="9"/>
        <rFont val="ＭＳ Ｐ明朝"/>
        <family val="1"/>
      </rPr>
      <t>自然科学全般に関する広い知識を修得し、科学的思考能力を高める</t>
    </r>
    <r>
      <rPr>
        <sz val="9"/>
        <rFont val="Century"/>
        <family val="1"/>
      </rPr>
      <t>)</t>
    </r>
  </si>
  <si>
    <r>
      <t xml:space="preserve">(D) </t>
    </r>
    <r>
      <rPr>
        <sz val="10.5"/>
        <rFont val="ＭＳ Ｐ明朝"/>
        <family val="1"/>
      </rPr>
      <t>主要専門基礎</t>
    </r>
    <r>
      <rPr>
        <sz val="10.5"/>
        <rFont val="Century"/>
        <family val="1"/>
      </rPr>
      <t xml:space="preserve"> 
</t>
    </r>
    <r>
      <rPr>
        <sz val="9"/>
        <rFont val="Century"/>
        <family val="1"/>
      </rPr>
      <t>(</t>
    </r>
    <r>
      <rPr>
        <sz val="9"/>
        <rFont val="ＭＳ Ｐ明朝"/>
        <family val="1"/>
      </rPr>
      <t>主要専門科目の基礎を身につける</t>
    </r>
    <r>
      <rPr>
        <sz val="9"/>
        <rFont val="Century"/>
        <family val="1"/>
      </rPr>
      <t>)</t>
    </r>
  </si>
  <si>
    <r>
      <t xml:space="preserve">(E) </t>
    </r>
    <r>
      <rPr>
        <sz val="10.5"/>
        <rFont val="ＭＳ Ｐ明朝"/>
        <family val="1"/>
      </rPr>
      <t xml:space="preserve">自主学習・応用能力
</t>
    </r>
    <r>
      <rPr>
        <sz val="9"/>
        <rFont val="Century"/>
        <family val="1"/>
      </rPr>
      <t>(</t>
    </r>
    <r>
      <rPr>
        <sz val="9"/>
        <rFont val="ＭＳ Ｐ明朝"/>
        <family val="1"/>
      </rPr>
      <t>演習を通じて、自己学習の習慣を身につけ、応用能力を高める</t>
    </r>
    <r>
      <rPr>
        <sz val="9"/>
        <rFont val="Century"/>
        <family val="1"/>
      </rPr>
      <t>)</t>
    </r>
  </si>
  <si>
    <r>
      <t xml:space="preserve">(G) </t>
    </r>
    <r>
      <rPr>
        <sz val="10.5"/>
        <rFont val="ＭＳ Ｐ明朝"/>
        <family val="1"/>
      </rPr>
      <t>コミュニケーション能力</t>
    </r>
    <r>
      <rPr>
        <sz val="10.5"/>
        <rFont val="Century"/>
        <family val="1"/>
      </rPr>
      <t xml:space="preserve">  </t>
    </r>
    <r>
      <rPr>
        <sz val="9"/>
        <rFont val="Century"/>
        <family val="1"/>
      </rPr>
      <t>(</t>
    </r>
    <r>
      <rPr>
        <sz val="9"/>
        <rFont val="ＭＳ Ｐ明朝"/>
        <family val="1"/>
      </rPr>
      <t>説明責任を果たすためのコミュニケーション能力を習得する</t>
    </r>
    <r>
      <rPr>
        <sz val="9"/>
        <rFont val="Century"/>
        <family val="1"/>
      </rPr>
      <t>)</t>
    </r>
  </si>
  <si>
    <t>３年前期</t>
  </si>
  <si>
    <t>３年後期</t>
  </si>
  <si>
    <t>３年後期</t>
  </si>
  <si>
    <r>
      <t xml:space="preserve">(A) </t>
    </r>
    <r>
      <rPr>
        <sz val="11"/>
        <rFont val="ＭＳ Ｐ明朝"/>
        <family val="1"/>
      </rPr>
      <t>科学技術基礎</t>
    </r>
  </si>
  <si>
    <r>
      <t xml:space="preserve">(B) </t>
    </r>
    <r>
      <rPr>
        <sz val="11"/>
        <rFont val="ＭＳ Ｐ明朝"/>
        <family val="1"/>
      </rPr>
      <t>自然科学</t>
    </r>
  </si>
  <si>
    <r>
      <t xml:space="preserve">(E) </t>
    </r>
    <r>
      <rPr>
        <sz val="11"/>
        <rFont val="ＭＳ Ｐ明朝"/>
        <family val="1"/>
      </rPr>
      <t>自主学習</t>
    </r>
  </si>
  <si>
    <r>
      <t xml:space="preserve">(G) </t>
    </r>
    <r>
      <rPr>
        <sz val="11"/>
        <rFont val="ＭＳ Ｐ明朝"/>
        <family val="1"/>
      </rPr>
      <t>コミュニケーション</t>
    </r>
  </si>
  <si>
    <r>
      <t xml:space="preserve">(H) </t>
    </r>
    <r>
      <rPr>
        <sz val="11"/>
        <rFont val="ＭＳ Ｐ明朝"/>
        <family val="1"/>
      </rPr>
      <t>応用技術</t>
    </r>
  </si>
  <si>
    <t>GPA</t>
  </si>
  <si>
    <t>GPA</t>
  </si>
  <si>
    <t>年度</t>
  </si>
  <si>
    <t>取得年度</t>
  </si>
  <si>
    <t>GPT</t>
  </si>
  <si>
    <r>
      <t xml:space="preserve">(D) </t>
    </r>
    <r>
      <rPr>
        <sz val="11"/>
        <rFont val="ＭＳ Ｐ明朝"/>
        <family val="1"/>
      </rPr>
      <t>専門基礎</t>
    </r>
  </si>
  <si>
    <t>単位取得
年度・学期</t>
  </si>
  <si>
    <t>入学年度</t>
  </si>
  <si>
    <t>１年</t>
  </si>
  <si>
    <t>２年</t>
  </si>
  <si>
    <t>３年</t>
  </si>
  <si>
    <t>４年</t>
  </si>
  <si>
    <t>前期</t>
  </si>
  <si>
    <t>後期</t>
  </si>
  <si>
    <t>単位数</t>
  </si>
  <si>
    <t>GPT</t>
  </si>
  <si>
    <t>学習・教育目標</t>
  </si>
  <si>
    <t>(B)
自然科学</t>
  </si>
  <si>
    <t>(E)
自主学習・応用能力</t>
  </si>
  <si>
    <t>(H)
社会基盤の応用技術</t>
  </si>
  <si>
    <t>それ以降</t>
  </si>
  <si>
    <t>(A)
科学技術
基礎</t>
  </si>
  <si>
    <t>(D)
主要専門
基礎</t>
  </si>
  <si>
    <t>(G)
コミュニ
ケーション
能力</t>
  </si>
  <si>
    <t>入学年度：平成</t>
  </si>
  <si>
    <t>１年前期</t>
  </si>
  <si>
    <t>１年後期</t>
  </si>
  <si>
    <t>１年前期</t>
  </si>
  <si>
    <t>２年後期</t>
  </si>
  <si>
    <r>
      <t xml:space="preserve">(I) </t>
    </r>
    <r>
      <rPr>
        <sz val="10.5"/>
        <rFont val="ＭＳ Ｐ明朝"/>
        <family val="1"/>
      </rPr>
      <t xml:space="preserve">デザイン能力
</t>
    </r>
    <r>
      <rPr>
        <sz val="9"/>
        <rFont val="Century"/>
        <family val="1"/>
      </rPr>
      <t>(</t>
    </r>
    <r>
      <rPr>
        <sz val="9"/>
        <rFont val="ＭＳ Ｐ明朝"/>
        <family val="1"/>
      </rPr>
      <t>自ら問題を発見し，調査・分析・評価・提案を行うことにより問題を解決する能力を身につける</t>
    </r>
    <r>
      <rPr>
        <sz val="9"/>
        <rFont val="Century"/>
        <family val="1"/>
      </rPr>
      <t>)</t>
    </r>
  </si>
  <si>
    <r>
      <t>「学習・教育到達目標」達成状況</t>
    </r>
    <r>
      <rPr>
        <b/>
        <sz val="14"/>
        <rFont val="Century"/>
        <family val="1"/>
      </rPr>
      <t xml:space="preserve"> </t>
    </r>
    <r>
      <rPr>
        <b/>
        <sz val="14"/>
        <rFont val="ＭＳ 明朝"/>
        <family val="1"/>
      </rPr>
      <t>自己チェックシート</t>
    </r>
  </si>
  <si>
    <t>学習・教育到達目標</t>
  </si>
  <si>
    <r>
      <t xml:space="preserve">(F) </t>
    </r>
    <r>
      <rPr>
        <sz val="10.5"/>
        <rFont val="ＭＳ Ｐ明朝"/>
        <family val="1"/>
      </rPr>
      <t xml:space="preserve">チームによる実体験
</t>
    </r>
    <r>
      <rPr>
        <sz val="9"/>
        <rFont val="Century"/>
        <family val="1"/>
      </rPr>
      <t>(</t>
    </r>
    <r>
      <rPr>
        <sz val="9"/>
        <rFont val="ＭＳ Ｐ明朝"/>
        <family val="1"/>
      </rPr>
      <t>実験・実習を通して現象の理解を深めるとともに，チームワーク能力を身につける</t>
    </r>
    <r>
      <rPr>
        <sz val="9"/>
        <rFont val="Century"/>
        <family val="1"/>
      </rPr>
      <t>)</t>
    </r>
  </si>
  <si>
    <t>(F)
チームによる実体験</t>
  </si>
  <si>
    <r>
      <t xml:space="preserve">(F) </t>
    </r>
    <r>
      <rPr>
        <sz val="11"/>
        <rFont val="ＭＳ Ｐ明朝"/>
        <family val="1"/>
      </rPr>
      <t>チームによる実体験</t>
    </r>
  </si>
  <si>
    <r>
      <t xml:space="preserve">(I) </t>
    </r>
    <r>
      <rPr>
        <sz val="11"/>
        <rFont val="ＭＳ Ｐ明朝"/>
        <family val="1"/>
      </rPr>
      <t>デザイン能力</t>
    </r>
  </si>
  <si>
    <t>「学習・教育到達目標」達成状況の総括表</t>
  </si>
  <si>
    <t>学習・教育到達目標</t>
  </si>
  <si>
    <r>
      <t xml:space="preserve">(C) </t>
    </r>
    <r>
      <rPr>
        <sz val="11"/>
        <rFont val="ＭＳ Ｐ明朝"/>
        <family val="1"/>
      </rPr>
      <t>多面的思考と倫理</t>
    </r>
  </si>
  <si>
    <t>(C)
多面的思考と技術者倫理</t>
  </si>
  <si>
    <t>(I)
デザイン
能力</t>
  </si>
  <si>
    <r>
      <t xml:space="preserve">(C) </t>
    </r>
    <r>
      <rPr>
        <sz val="10.5"/>
        <rFont val="ＭＳ Ｐ明朝"/>
        <family val="1"/>
      </rPr>
      <t>多面的思考と技術者倫理</t>
    </r>
    <r>
      <rPr>
        <sz val="10.5"/>
        <rFont val="Century"/>
        <family val="1"/>
      </rPr>
      <t xml:space="preserve"> 
</t>
    </r>
    <r>
      <rPr>
        <sz val="9"/>
        <rFont val="Century"/>
        <family val="1"/>
      </rPr>
      <t>(</t>
    </r>
    <r>
      <rPr>
        <sz val="9"/>
        <rFont val="ＭＳ Ｐ明朝"/>
        <family val="1"/>
      </rPr>
      <t>人類の文化，社会や自然に関する多面的な思考力を修得し，技術者としての倫理・責任感を身につける</t>
    </r>
    <r>
      <rPr>
        <sz val="9"/>
        <rFont val="Century"/>
        <family val="1"/>
      </rPr>
      <t>)</t>
    </r>
  </si>
  <si>
    <r>
      <t>各期の累計取得単位数と累計</t>
    </r>
    <r>
      <rPr>
        <b/>
        <sz val="10.5"/>
        <rFont val="Century"/>
        <family val="1"/>
      </rPr>
      <t>GPT</t>
    </r>
  </si>
  <si>
    <t>※学期ごとに，これらの数値をＪノートの総括表に転記すること</t>
  </si>
  <si>
    <t>合</t>
  </si>
  <si>
    <t>否</t>
  </si>
  <si>
    <t>取得
単位数</t>
  </si>
  <si>
    <t>各期の累計取得単位数</t>
  </si>
  <si>
    <r>
      <rPr>
        <b/>
        <sz val="11"/>
        <rFont val="ＭＳ Ｐ明朝"/>
        <family val="1"/>
      </rPr>
      <t>各期の累計</t>
    </r>
    <r>
      <rPr>
        <b/>
        <sz val="11"/>
        <rFont val="Century"/>
        <family val="1"/>
      </rPr>
      <t>GPA</t>
    </r>
  </si>
  <si>
    <r>
      <rPr>
        <b/>
        <sz val="11"/>
        <rFont val="ＭＳ Ｐ明朝"/>
        <family val="1"/>
      </rPr>
      <t>各期の</t>
    </r>
    <r>
      <rPr>
        <b/>
        <sz val="11"/>
        <rFont val="Century"/>
        <family val="1"/>
      </rPr>
      <t>GPT</t>
    </r>
  </si>
  <si>
    <r>
      <rPr>
        <sz val="10.5"/>
        <rFont val="ＭＳ 明朝"/>
        <family val="1"/>
      </rPr>
      <t>◎線形代数Ⅰ</t>
    </r>
  </si>
  <si>
    <r>
      <rPr>
        <sz val="10.5"/>
        <rFont val="ＭＳ 明朝"/>
        <family val="1"/>
      </rPr>
      <t>◎線形代数Ⅱ</t>
    </r>
  </si>
  <si>
    <r>
      <rPr>
        <sz val="10.5"/>
        <rFont val="ＭＳ 明朝"/>
        <family val="1"/>
      </rPr>
      <t>◎微分積分Ⅰ及び演習</t>
    </r>
  </si>
  <si>
    <r>
      <rPr>
        <sz val="10.5"/>
        <rFont val="ＭＳ 明朝"/>
        <family val="1"/>
      </rPr>
      <t>　微分積分Ⅱ及び演習</t>
    </r>
  </si>
  <si>
    <r>
      <rPr>
        <sz val="10.5"/>
        <rFont val="ＭＳ 明朝"/>
        <family val="1"/>
      </rPr>
      <t>◎社会工学基礎Ⅰ</t>
    </r>
  </si>
  <si>
    <r>
      <rPr>
        <sz val="10.5"/>
        <rFont val="ＭＳ 明朝"/>
        <family val="1"/>
      </rPr>
      <t>◎社会工学基礎Ⅱ</t>
    </r>
  </si>
  <si>
    <r>
      <rPr>
        <sz val="10.5"/>
        <rFont val="ＭＳ 明朝"/>
        <family val="1"/>
      </rPr>
      <t>◎環境都市情報技術</t>
    </r>
  </si>
  <si>
    <r>
      <rPr>
        <sz val="10.5"/>
        <rFont val="ＭＳ 明朝"/>
        <family val="1"/>
      </rPr>
      <t>◎</t>
    </r>
    <r>
      <rPr>
        <sz val="10.5"/>
        <rFont val="Century"/>
        <family val="1"/>
      </rPr>
      <t>English Seminar</t>
    </r>
    <r>
      <rPr>
        <sz val="10.5"/>
        <rFont val="ＭＳ 明朝"/>
        <family val="1"/>
      </rPr>
      <t>Ⅰ</t>
    </r>
  </si>
  <si>
    <r>
      <rPr>
        <sz val="10.5"/>
        <rFont val="ＭＳ 明朝"/>
        <family val="1"/>
      </rPr>
      <t>◎</t>
    </r>
    <r>
      <rPr>
        <sz val="10.5"/>
        <rFont val="Century"/>
        <family val="1"/>
      </rPr>
      <t>English Seminar</t>
    </r>
    <r>
      <rPr>
        <sz val="10.5"/>
        <rFont val="ＭＳ 明朝"/>
        <family val="1"/>
      </rPr>
      <t>Ⅱ</t>
    </r>
  </si>
  <si>
    <r>
      <rPr>
        <sz val="10.5"/>
        <rFont val="ＭＳ 明朝"/>
        <family val="1"/>
      </rPr>
      <t>◎力学</t>
    </r>
  </si>
  <si>
    <r>
      <rPr>
        <sz val="10.5"/>
        <rFont val="ＭＳ 明朝"/>
        <family val="1"/>
      </rPr>
      <t>　物理学演習</t>
    </r>
    <r>
      <rPr>
        <sz val="10.5"/>
        <rFont val="Century"/>
        <family val="1"/>
      </rPr>
      <t>I</t>
    </r>
  </si>
  <si>
    <r>
      <rPr>
        <sz val="10.5"/>
        <rFont val="ＭＳ 明朝"/>
        <family val="1"/>
      </rPr>
      <t>　物理学実験</t>
    </r>
  </si>
  <si>
    <r>
      <rPr>
        <sz val="10.5"/>
        <rFont val="ＭＳ 明朝"/>
        <family val="1"/>
      </rPr>
      <t>　電磁気学</t>
    </r>
  </si>
  <si>
    <r>
      <rPr>
        <sz val="10.5"/>
        <rFont val="ＭＳ 明朝"/>
        <family val="1"/>
      </rPr>
      <t>　基礎化学</t>
    </r>
  </si>
  <si>
    <r>
      <rPr>
        <sz val="10.5"/>
        <rFont val="ＭＳ 明朝"/>
        <family val="1"/>
      </rPr>
      <t>　化学結合論</t>
    </r>
  </si>
  <si>
    <r>
      <rPr>
        <sz val="10.5"/>
        <rFont val="ＭＳ 明朝"/>
        <family val="1"/>
      </rPr>
      <t>　地球科学</t>
    </r>
  </si>
  <si>
    <r>
      <rPr>
        <sz val="10.5"/>
        <rFont val="ＭＳ 明朝"/>
        <family val="1"/>
      </rPr>
      <t>　地球科学実験</t>
    </r>
  </si>
  <si>
    <r>
      <rPr>
        <sz val="10.5"/>
        <rFont val="ＭＳ 明朝"/>
        <family val="1"/>
      </rPr>
      <t>◎環境生態学</t>
    </r>
  </si>
  <si>
    <r>
      <rPr>
        <sz val="10.5"/>
        <rFont val="ＭＳ 明朝"/>
        <family val="1"/>
      </rPr>
      <t>　生体機能科学</t>
    </r>
  </si>
  <si>
    <r>
      <rPr>
        <sz val="10.5"/>
        <rFont val="ＭＳ 明朝"/>
        <family val="1"/>
      </rPr>
      <t>　専門基礎科学Ⅰ（留学生）</t>
    </r>
  </si>
  <si>
    <r>
      <rPr>
        <sz val="10.5"/>
        <rFont val="ＭＳ 明朝"/>
        <family val="1"/>
      </rPr>
      <t>　専門基礎科学Ⅱ（留学生）</t>
    </r>
  </si>
  <si>
    <r>
      <rPr>
        <sz val="10.5"/>
        <rFont val="ＭＳ 明朝"/>
        <family val="1"/>
      </rPr>
      <t>◎環境都市技術者倫理</t>
    </r>
  </si>
  <si>
    <r>
      <rPr>
        <sz val="10.5"/>
        <rFont val="ＭＳ 明朝"/>
        <family val="1"/>
      </rPr>
      <t>◎環境水理学Ⅱ</t>
    </r>
  </si>
  <si>
    <r>
      <rPr>
        <sz val="10.5"/>
        <rFont val="ＭＳ 明朝"/>
        <family val="1"/>
      </rPr>
      <t>◎社会基盤計画学演習</t>
    </r>
  </si>
  <si>
    <r>
      <rPr>
        <sz val="10.5"/>
        <rFont val="ＭＳ 明朝"/>
        <family val="1"/>
      </rPr>
      <t>◎構造シミュレーション</t>
    </r>
  </si>
  <si>
    <r>
      <rPr>
        <sz val="10.5"/>
        <rFont val="ＭＳ 明朝"/>
        <family val="1"/>
      </rPr>
      <t>　水域防災工学</t>
    </r>
  </si>
  <si>
    <r>
      <rPr>
        <sz val="10.5"/>
        <rFont val="ＭＳ 明朝"/>
        <family val="1"/>
      </rPr>
      <t>　防災地質学</t>
    </r>
  </si>
  <si>
    <r>
      <rPr>
        <sz val="10.5"/>
        <rFont val="ＭＳ 明朝"/>
        <family val="1"/>
      </rPr>
      <t>　建設マネジメント</t>
    </r>
  </si>
  <si>
    <r>
      <rPr>
        <sz val="10.5"/>
        <rFont val="ＭＳ 明朝"/>
        <family val="1"/>
      </rPr>
      <t>人間社会</t>
    </r>
  </si>
  <si>
    <r>
      <rPr>
        <sz val="10.5"/>
        <rFont val="ＭＳ 明朝"/>
        <family val="1"/>
      </rPr>
      <t>◎構造力学Ⅰ</t>
    </r>
  </si>
  <si>
    <r>
      <rPr>
        <sz val="10.5"/>
        <rFont val="ＭＳ 明朝"/>
        <family val="1"/>
      </rPr>
      <t>◎構造力学Ⅱ</t>
    </r>
  </si>
  <si>
    <r>
      <rPr>
        <sz val="10.5"/>
        <rFont val="ＭＳ 明朝"/>
        <family val="1"/>
      </rPr>
      <t>◎構築材質学</t>
    </r>
  </si>
  <si>
    <r>
      <rPr>
        <sz val="10.5"/>
        <rFont val="ＭＳ 明朝"/>
        <family val="1"/>
      </rPr>
      <t>◎コンクリート構造学</t>
    </r>
  </si>
  <si>
    <r>
      <rPr>
        <sz val="10.5"/>
        <rFont val="ＭＳ 明朝"/>
        <family val="1"/>
      </rPr>
      <t>◎地盤力学</t>
    </r>
  </si>
  <si>
    <r>
      <rPr>
        <sz val="10.5"/>
        <rFont val="ＭＳ 明朝"/>
        <family val="1"/>
      </rPr>
      <t>◎環境水理学Ⅰ</t>
    </r>
  </si>
  <si>
    <r>
      <rPr>
        <sz val="10.5"/>
        <rFont val="ＭＳ 明朝"/>
        <family val="1"/>
      </rPr>
      <t>◎環境水理学Ⅱ</t>
    </r>
  </si>
  <si>
    <r>
      <rPr>
        <sz val="10.5"/>
        <rFont val="ＭＳ 明朝"/>
        <family val="1"/>
      </rPr>
      <t>◎社会基盤計画学</t>
    </r>
  </si>
  <si>
    <r>
      <rPr>
        <sz val="10.5"/>
        <rFont val="ＭＳ 明朝"/>
        <family val="1"/>
      </rPr>
      <t>◎測量学</t>
    </r>
  </si>
  <si>
    <r>
      <rPr>
        <sz val="10.5"/>
        <rFont val="ＭＳ 明朝"/>
        <family val="1"/>
      </rPr>
      <t>◎社会工学基礎Ⅲ</t>
    </r>
  </si>
  <si>
    <r>
      <rPr>
        <sz val="10.5"/>
        <rFont val="ＭＳ 明朝"/>
        <family val="1"/>
      </rPr>
      <t>◎構造力学Ⅰ演習</t>
    </r>
  </si>
  <si>
    <r>
      <rPr>
        <sz val="10.5"/>
        <rFont val="ＭＳ 明朝"/>
        <family val="1"/>
      </rPr>
      <t>◎構造力学Ⅱ演習</t>
    </r>
  </si>
  <si>
    <r>
      <rPr>
        <sz val="10.5"/>
        <rFont val="ＭＳ 明朝"/>
        <family val="1"/>
      </rPr>
      <t>◎コンクリート構造学演習</t>
    </r>
  </si>
  <si>
    <r>
      <rPr>
        <sz val="10.5"/>
        <rFont val="ＭＳ 明朝"/>
        <family val="1"/>
      </rPr>
      <t>◎地盤力学演習</t>
    </r>
  </si>
  <si>
    <r>
      <rPr>
        <sz val="10.5"/>
        <rFont val="ＭＳ 明朝"/>
        <family val="1"/>
      </rPr>
      <t>◎環境水理学演習</t>
    </r>
  </si>
  <si>
    <r>
      <rPr>
        <sz val="10.5"/>
        <rFont val="ＭＳ 明朝"/>
        <family val="1"/>
      </rPr>
      <t>◎社会基盤計画学演習</t>
    </r>
  </si>
  <si>
    <r>
      <rPr>
        <sz val="10.5"/>
        <rFont val="ＭＳ 明朝"/>
        <family val="1"/>
      </rPr>
      <t>◎環境都市設計製図</t>
    </r>
  </si>
  <si>
    <r>
      <rPr>
        <sz val="10.5"/>
        <rFont val="ＭＳ 明朝"/>
        <family val="1"/>
      </rPr>
      <t>◎社会工学概論</t>
    </r>
  </si>
  <si>
    <r>
      <rPr>
        <sz val="10.5"/>
        <rFont val="ＭＳ 明朝"/>
        <family val="1"/>
      </rPr>
      <t>◎社会工学基礎Ⅳ</t>
    </r>
  </si>
  <si>
    <r>
      <rPr>
        <sz val="10.5"/>
        <rFont val="ＭＳ 明朝"/>
        <family val="1"/>
      </rPr>
      <t>◎測量実習</t>
    </r>
  </si>
  <si>
    <r>
      <rPr>
        <sz val="10.5"/>
        <rFont val="ＭＳ 明朝"/>
        <family val="1"/>
      </rPr>
      <t>◎環境都市工学実験Ⅰ</t>
    </r>
  </si>
  <si>
    <r>
      <rPr>
        <sz val="10.5"/>
        <rFont val="ＭＳ 明朝"/>
        <family val="1"/>
      </rPr>
      <t>◎環境都市工学実験Ⅱ</t>
    </r>
  </si>
  <si>
    <r>
      <rPr>
        <sz val="10.5"/>
        <rFont val="ＭＳ 明朝"/>
        <family val="1"/>
      </rPr>
      <t>◎</t>
    </r>
    <r>
      <rPr>
        <sz val="10.5"/>
        <rFont val="Century"/>
        <family val="1"/>
      </rPr>
      <t>Academic English</t>
    </r>
    <r>
      <rPr>
        <sz val="10.5"/>
        <rFont val="ＭＳ 明朝"/>
        <family val="1"/>
      </rPr>
      <t>Ⅰ</t>
    </r>
  </si>
  <si>
    <r>
      <rPr>
        <sz val="10.5"/>
        <rFont val="ＭＳ 明朝"/>
        <family val="1"/>
      </rPr>
      <t>◎</t>
    </r>
    <r>
      <rPr>
        <sz val="10.5"/>
        <rFont val="Century"/>
        <family val="1"/>
      </rPr>
      <t>Academic English</t>
    </r>
    <r>
      <rPr>
        <sz val="10.5"/>
        <rFont val="ＭＳ 明朝"/>
        <family val="1"/>
      </rPr>
      <t>Ⅱ</t>
    </r>
  </si>
  <si>
    <r>
      <rPr>
        <sz val="10.5"/>
        <rFont val="ＭＳ 明朝"/>
        <family val="1"/>
      </rPr>
      <t>◎実践研究セミナー</t>
    </r>
  </si>
  <si>
    <r>
      <rPr>
        <sz val="10.5"/>
        <rFont val="ＭＳ 明朝"/>
        <family val="1"/>
      </rPr>
      <t>◎卒業研究</t>
    </r>
  </si>
  <si>
    <r>
      <rPr>
        <sz val="10.5"/>
        <rFont val="ＭＳ 明朝"/>
        <family val="1"/>
      </rPr>
      <t>◎地盤解析学</t>
    </r>
  </si>
  <si>
    <r>
      <rPr>
        <sz val="10.5"/>
        <rFont val="ＭＳ 明朝"/>
        <family val="1"/>
      </rPr>
      <t>◎構造シミュレーション</t>
    </r>
  </si>
  <si>
    <r>
      <rPr>
        <sz val="10.5"/>
        <rFont val="ＭＳ 明朝"/>
        <family val="1"/>
      </rPr>
      <t>　構造設計学</t>
    </r>
  </si>
  <si>
    <r>
      <rPr>
        <sz val="10.5"/>
        <rFont val="ＭＳ 明朝"/>
        <family val="1"/>
      </rPr>
      <t>　耐震工学</t>
    </r>
  </si>
  <si>
    <r>
      <rPr>
        <sz val="10.5"/>
        <rFont val="ＭＳ 明朝"/>
        <family val="1"/>
      </rPr>
      <t>　橋工学</t>
    </r>
  </si>
  <si>
    <r>
      <rPr>
        <sz val="10.5"/>
        <rFont val="ＭＳ 明朝"/>
        <family val="1"/>
      </rPr>
      <t>　地震リスク工学</t>
    </r>
  </si>
  <si>
    <r>
      <rPr>
        <sz val="10.5"/>
        <rFont val="ＭＳ 明朝"/>
        <family val="1"/>
      </rPr>
      <t>　維持管理工学</t>
    </r>
  </si>
  <si>
    <r>
      <rPr>
        <sz val="10.5"/>
        <rFont val="ＭＳ 明朝"/>
        <family val="1"/>
      </rPr>
      <t>　環境地盤工学</t>
    </r>
  </si>
  <si>
    <r>
      <rPr>
        <sz val="10.5"/>
        <rFont val="ＭＳ 明朝"/>
        <family val="1"/>
      </rPr>
      <t>　流域環境工学</t>
    </r>
  </si>
  <si>
    <r>
      <rPr>
        <sz val="10.5"/>
        <rFont val="ＭＳ 明朝"/>
        <family val="1"/>
      </rPr>
      <t>◎交通環境計画学</t>
    </r>
  </si>
  <si>
    <r>
      <rPr>
        <sz val="10.5"/>
        <rFont val="ＭＳ 明朝"/>
        <family val="1"/>
      </rPr>
      <t>　都市・地域計画学</t>
    </r>
  </si>
  <si>
    <r>
      <rPr>
        <sz val="10.5"/>
        <rFont val="ＭＳ 明朝"/>
        <family val="1"/>
      </rPr>
      <t>　交通システム工学</t>
    </r>
  </si>
  <si>
    <r>
      <rPr>
        <sz val="10.5"/>
        <rFont val="ＭＳ 明朝"/>
        <family val="1"/>
      </rPr>
      <t>◎社会工学基礎Ⅳ</t>
    </r>
  </si>
  <si>
    <t>SUM(チェックシート!M4:M12)</t>
  </si>
  <si>
    <t>SUM(チェックシート!M13:M24)</t>
  </si>
  <si>
    <t>SUM(チェックシート!M25:M44)</t>
  </si>
  <si>
    <t>SUM(チェックシート!M45:M53)</t>
  </si>
  <si>
    <t>SUM(チェックシート!M54:M62)</t>
  </si>
  <si>
    <t>SUM(チェックシート!M63:M69)</t>
  </si>
  <si>
    <t>SUM(チェックシート!M70:M75)</t>
  </si>
  <si>
    <t>SUM(チェックシート!M76:M89)</t>
  </si>
  <si>
    <t>SUM(チェックシート!M90:M95)</t>
  </si>
  <si>
    <t>◎フレッシュマンセミナー</t>
  </si>
  <si>
    <t>　異文化理解</t>
  </si>
  <si>
    <t>　感性と社会</t>
  </si>
  <si>
    <t>　心理学</t>
  </si>
  <si>
    <t>　生物と環境</t>
  </si>
  <si>
    <t>　対人コミュニケーション論</t>
  </si>
  <si>
    <t>　日本文化論</t>
  </si>
  <si>
    <t>　人間行動学</t>
  </si>
  <si>
    <t>　人間社会ゼミナール</t>
  </si>
  <si>
    <t>　アジア・太平洋史</t>
  </si>
  <si>
    <t>　科学技術史</t>
  </si>
  <si>
    <t>　科学思想史</t>
  </si>
  <si>
    <t>　科学と哲学</t>
  </si>
  <si>
    <t>　共生社会論</t>
  </si>
  <si>
    <t>　近現代史</t>
  </si>
  <si>
    <t>　公共の哲学</t>
  </si>
  <si>
    <t>　宗教文化論</t>
  </si>
  <si>
    <t>　経済学</t>
  </si>
  <si>
    <t>　現代社会論</t>
  </si>
  <si>
    <t>　現代政治論</t>
  </si>
  <si>
    <t>　公共政策論</t>
  </si>
  <si>
    <t>　生涯学習論</t>
  </si>
  <si>
    <t>　情報社会論</t>
  </si>
  <si>
    <t>　地域研究Ⅰ</t>
  </si>
  <si>
    <t>　地域研究Ⅱ</t>
  </si>
  <si>
    <t>　日本国憲法</t>
  </si>
  <si>
    <t>　日本語表現法（留学生）</t>
  </si>
  <si>
    <t>　日本語日本文化（留学生）</t>
  </si>
  <si>
    <t>　日本語日本社会（留学生）</t>
  </si>
  <si>
    <r>
      <rPr>
        <sz val="10.5"/>
        <rFont val="ＭＳ 明朝"/>
        <family val="1"/>
      </rPr>
      <t>◎</t>
    </r>
    <r>
      <rPr>
        <sz val="10.5"/>
        <rFont val="Century"/>
        <family val="1"/>
      </rPr>
      <t>Academic English</t>
    </r>
    <r>
      <rPr>
        <sz val="10.5"/>
        <rFont val="ＭＳ 明朝"/>
        <family val="1"/>
      </rPr>
      <t>Ⅲ</t>
    </r>
  </si>
  <si>
    <r>
      <t xml:space="preserve">(H) </t>
    </r>
    <r>
      <rPr>
        <sz val="10.5"/>
        <rFont val="ＭＳ Ｐ明朝"/>
        <family val="1"/>
      </rPr>
      <t xml:space="preserve">社会基盤整備の応用技術
</t>
    </r>
    <r>
      <rPr>
        <sz val="9"/>
        <rFont val="Century"/>
        <family val="1"/>
      </rPr>
      <t>(</t>
    </r>
    <r>
      <rPr>
        <sz val="9"/>
        <rFont val="ＭＳ Ｐ明朝"/>
        <family val="1"/>
      </rPr>
      <t>社会基盤の整備に対する基本的理論と応用的な技術を習得する</t>
    </r>
    <r>
      <rPr>
        <sz val="9"/>
        <rFont val="Century"/>
        <family val="1"/>
      </rPr>
      <t>)</t>
    </r>
  </si>
  <si>
    <t>◎環境都市基礎製図</t>
  </si>
  <si>
    <r>
      <rPr>
        <sz val="11"/>
        <color indexed="10"/>
        <rFont val="ＭＳ 明朝"/>
        <family val="1"/>
      </rPr>
      <t>黄色の背景部分をドロップダウンリストより入力すること．集計結果は「総括表」シートを参照．
バグや不具合があれば，岩本（</t>
    </r>
    <r>
      <rPr>
        <sz val="11"/>
        <color indexed="10"/>
        <rFont val="Century"/>
        <family val="1"/>
      </rPr>
      <t>iwamoto@nitech.ac.jp</t>
    </r>
    <r>
      <rPr>
        <sz val="11"/>
        <color indexed="10"/>
        <rFont val="ＭＳ 明朝"/>
        <family val="1"/>
      </rPr>
      <t>）まで．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</si>
</sst>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0.00_ "/>
    <numFmt numFmtId="183" formatCode="0.000_ "/>
    <numFmt numFmtId="184" formatCode="0.0000_ "/>
  </numFmts>
  <fonts count="64">
    <font>
      <sz val="11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Century"/>
      <family val="1"/>
    </font>
    <font>
      <b/>
      <sz val="10.5"/>
      <name val="Century"/>
      <family val="1"/>
    </font>
    <font>
      <sz val="10.5"/>
      <name val="Century"/>
      <family val="1"/>
    </font>
    <font>
      <sz val="10.5"/>
      <name val="ＭＳ Ｐ明朝"/>
      <family val="1"/>
    </font>
    <font>
      <b/>
      <sz val="14"/>
      <name val="Century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0.5"/>
      <name val="ＭＳ Ｐ明朝"/>
      <family val="1"/>
    </font>
    <font>
      <sz val="11"/>
      <color indexed="8"/>
      <name val="ＭＳ Ｐゴシック"/>
      <family val="3"/>
    </font>
    <font>
      <sz val="9"/>
      <name val="Century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1"/>
      <name val="Century"/>
      <family val="1"/>
    </font>
    <font>
      <b/>
      <sz val="14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name val="Century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63"/>
      <name val="メイリオ"/>
      <family val="3"/>
    </font>
    <font>
      <sz val="11"/>
      <color indexed="9"/>
      <name val="メイリオ"/>
      <family val="3"/>
    </font>
    <font>
      <b/>
      <sz val="18"/>
      <color indexed="56"/>
      <name val="メイリオ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  <font>
      <sz val="11"/>
      <color indexed="10"/>
      <name val="ＭＳ 明朝"/>
      <family val="1"/>
    </font>
    <font>
      <sz val="11"/>
      <color indexed="10"/>
      <name val="Century"/>
      <family val="1"/>
    </font>
    <font>
      <sz val="9"/>
      <name val="Meiryo UI"/>
      <family val="3"/>
    </font>
    <font>
      <sz val="11"/>
      <color theme="1"/>
      <name val="Segoe UI"/>
      <family val="3"/>
    </font>
    <font>
      <sz val="11"/>
      <color theme="0"/>
      <name val="Segoe UI"/>
      <family val="3"/>
    </font>
    <font>
      <b/>
      <sz val="18"/>
      <color indexed="56"/>
      <name val="Segoe UI"/>
      <family val="3"/>
    </font>
    <font>
      <b/>
      <sz val="11"/>
      <color theme="0"/>
      <name val="Segoe UI"/>
      <family val="3"/>
    </font>
    <font>
      <sz val="11"/>
      <color rgb="FF9C6500"/>
      <name val="Segoe UI"/>
      <family val="3"/>
    </font>
    <font>
      <sz val="11"/>
      <color rgb="FFFA7D00"/>
      <name val="Segoe UI"/>
      <family val="3"/>
    </font>
    <font>
      <sz val="11"/>
      <color rgb="FF9C0006"/>
      <name val="Segoe UI"/>
      <family val="3"/>
    </font>
    <font>
      <b/>
      <sz val="11"/>
      <color rgb="FFFA7D00"/>
      <name val="Segoe UI"/>
      <family val="3"/>
    </font>
    <font>
      <sz val="11"/>
      <color rgb="FFFF0000"/>
      <name val="Segoe UI"/>
      <family val="3"/>
    </font>
    <font>
      <b/>
      <sz val="15"/>
      <color indexed="56"/>
      <name val="Segoe UI"/>
      <family val="3"/>
    </font>
    <font>
      <b/>
      <sz val="13"/>
      <color indexed="56"/>
      <name val="Segoe UI"/>
      <family val="3"/>
    </font>
    <font>
      <b/>
      <sz val="11"/>
      <color indexed="56"/>
      <name val="Segoe UI"/>
      <family val="3"/>
    </font>
    <font>
      <b/>
      <sz val="11"/>
      <color theme="1"/>
      <name val="Segoe UI"/>
      <family val="3"/>
    </font>
    <font>
      <b/>
      <sz val="11"/>
      <color rgb="FF3F3F3F"/>
      <name val="Segoe UI"/>
      <family val="3"/>
    </font>
    <font>
      <i/>
      <sz val="11"/>
      <color rgb="FF7F7F7F"/>
      <name val="Segoe UI"/>
      <family val="3"/>
    </font>
    <font>
      <sz val="11"/>
      <color rgb="FF3F3F76"/>
      <name val="Segoe UI"/>
      <family val="3"/>
    </font>
    <font>
      <sz val="11"/>
      <color rgb="FF006100"/>
      <name val="Segoe UI"/>
      <family val="3"/>
    </font>
    <font>
      <sz val="11"/>
      <color rgb="FFFF0000"/>
      <name val="Century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double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51" fillId="0" borderId="3" applyNumberFormat="0" applyFill="0" applyAlignment="0" applyProtection="0"/>
    <xf numFmtId="0" fontId="52" fillId="26" borderId="0" applyNumberFormat="0" applyBorder="0" applyAlignment="0" applyProtection="0"/>
    <xf numFmtId="0" fontId="53" fillId="27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7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28" borderId="4" applyNumberFormat="0" applyAlignment="0" applyProtection="0"/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1" fontId="18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shrinkToFit="1"/>
    </xf>
    <xf numFmtId="0" fontId="23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6" fillId="30" borderId="0" xfId="0" applyFont="1" applyFill="1" applyAlignment="1">
      <alignment horizontal="center"/>
    </xf>
    <xf numFmtId="0" fontId="8" fillId="30" borderId="10" xfId="0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82" fontId="6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255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4" fillId="0" borderId="30" xfId="0" applyFont="1" applyBorder="1" applyAlignment="1">
      <alignment horizontal="right" vertical="center"/>
    </xf>
    <xf numFmtId="22" fontId="63" fillId="0" borderId="0" xfId="0" applyNumberFormat="1" applyFont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textRotation="255" wrapText="1"/>
    </xf>
    <xf numFmtId="0" fontId="13" fillId="0" borderId="36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63" fillId="0" borderId="0" xfId="0" applyFont="1" applyBorder="1" applyAlignment="1">
      <alignment horizontal="right" vertical="center" wrapText="1"/>
    </xf>
    <xf numFmtId="0" fontId="63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"/>
          <c:w val="0.856"/>
          <c:h val="0.9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チェックシート!$N$120</c:f>
              <c:strCache>
                <c:ptCount val="1"/>
                <c:pt idx="0">
                  <c:v>平成28年前期</c:v>
                </c:pt>
              </c:strCache>
            </c:strRef>
          </c:tx>
          <c:spPr>
            <a:solidFill>
              <a:srgbClr val="6481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481DC"/>
              </a:solidFill>
              <a:ln w="3175">
                <a:noFill/>
              </a:ln>
            </c:spPr>
          </c:dPt>
          <c:cat>
            <c:strRef>
              <c:f>'グラフ用データ'!$A$3:$A$11</c:f>
              <c:strCache>
                <c:ptCount val="9"/>
                <c:pt idx="0">
                  <c:v>(A) 科学技術基礎</c:v>
                </c:pt>
                <c:pt idx="1">
                  <c:v>(B) 自然科学</c:v>
                </c:pt>
                <c:pt idx="2">
                  <c:v>(C) 多面的思考と倫理</c:v>
                </c:pt>
                <c:pt idx="3">
                  <c:v>(D) 専門基礎</c:v>
                </c:pt>
                <c:pt idx="4">
                  <c:v>(E) 自主学習</c:v>
                </c:pt>
                <c:pt idx="5">
                  <c:v>(F) チームによる実体験</c:v>
                </c:pt>
                <c:pt idx="6">
                  <c:v>(G) コミュニケーション</c:v>
                </c:pt>
                <c:pt idx="7">
                  <c:v>(H) 応用技術</c:v>
                </c:pt>
                <c:pt idx="8">
                  <c:v>(I) デザイン能力</c:v>
                </c:pt>
              </c:strCache>
            </c:strRef>
          </c:cat>
          <c:val>
            <c:numRef>
              <c:f>'グラフ用データ'!$P$3:$P$11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チェックシート!$N$121</c:f>
              <c:strCache>
                <c:ptCount val="1"/>
                <c:pt idx="0">
                  <c:v>平成28年後期</c:v>
                </c:pt>
              </c:strCache>
            </c:strRef>
          </c:tx>
          <c:spPr>
            <a:solidFill>
              <a:srgbClr val="A5B6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'グラフ用データ'!$A$3:$A$11</c:f>
              <c:strCache>
                <c:ptCount val="9"/>
                <c:pt idx="0">
                  <c:v>(A) 科学技術基礎</c:v>
                </c:pt>
                <c:pt idx="1">
                  <c:v>(B) 自然科学</c:v>
                </c:pt>
                <c:pt idx="2">
                  <c:v>(C) 多面的思考と倫理</c:v>
                </c:pt>
                <c:pt idx="3">
                  <c:v>(D) 専門基礎</c:v>
                </c:pt>
                <c:pt idx="4">
                  <c:v>(E) 自主学習</c:v>
                </c:pt>
                <c:pt idx="5">
                  <c:v>(F) チームによる実体験</c:v>
                </c:pt>
                <c:pt idx="6">
                  <c:v>(G) コミュニケーション</c:v>
                </c:pt>
                <c:pt idx="7">
                  <c:v>(H) 応用技術</c:v>
                </c:pt>
                <c:pt idx="8">
                  <c:v>(I) デザイン能力</c:v>
                </c:pt>
              </c:strCache>
            </c:strRef>
          </c:cat>
          <c:val>
            <c:numRef>
              <c:f>'グラフ用データ'!$Q$3:$Q$11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チェックシート!$N$122</c:f>
              <c:strCache>
                <c:ptCount val="1"/>
                <c:pt idx="0">
                  <c:v>平成29年前期</c:v>
                </c:pt>
              </c:strCache>
            </c:strRef>
          </c:tx>
          <c:spPr>
            <a:solidFill>
              <a:srgbClr val="64DC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'グラフ用データ'!$A$3:$A$11</c:f>
              <c:strCache>
                <c:ptCount val="9"/>
                <c:pt idx="0">
                  <c:v>(A) 科学技術基礎</c:v>
                </c:pt>
                <c:pt idx="1">
                  <c:v>(B) 自然科学</c:v>
                </c:pt>
                <c:pt idx="2">
                  <c:v>(C) 多面的思考と倫理</c:v>
                </c:pt>
                <c:pt idx="3">
                  <c:v>(D) 専門基礎</c:v>
                </c:pt>
                <c:pt idx="4">
                  <c:v>(E) 自主学習</c:v>
                </c:pt>
                <c:pt idx="5">
                  <c:v>(F) チームによる実体験</c:v>
                </c:pt>
                <c:pt idx="6">
                  <c:v>(G) コミュニケーション</c:v>
                </c:pt>
                <c:pt idx="7">
                  <c:v>(H) 応用技術</c:v>
                </c:pt>
                <c:pt idx="8">
                  <c:v>(I) デザイン能力</c:v>
                </c:pt>
              </c:strCache>
            </c:strRef>
          </c:cat>
          <c:val>
            <c:numRef>
              <c:f>'グラフ用データ'!$R$3:$R$11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チェックシート!$N$123</c:f>
              <c:strCache>
                <c:ptCount val="1"/>
                <c:pt idx="0">
                  <c:v>平成29年後期</c:v>
                </c:pt>
              </c:strCache>
            </c:strRef>
          </c:tx>
          <c:spPr>
            <a:solidFill>
              <a:srgbClr val="A5EB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'グラフ用データ'!$A$3:$A$11</c:f>
              <c:strCache>
                <c:ptCount val="9"/>
                <c:pt idx="0">
                  <c:v>(A) 科学技術基礎</c:v>
                </c:pt>
                <c:pt idx="1">
                  <c:v>(B) 自然科学</c:v>
                </c:pt>
                <c:pt idx="2">
                  <c:v>(C) 多面的思考と倫理</c:v>
                </c:pt>
                <c:pt idx="3">
                  <c:v>(D) 専門基礎</c:v>
                </c:pt>
                <c:pt idx="4">
                  <c:v>(E) 自主学習</c:v>
                </c:pt>
                <c:pt idx="5">
                  <c:v>(F) チームによる実体験</c:v>
                </c:pt>
                <c:pt idx="6">
                  <c:v>(G) コミュニケーション</c:v>
                </c:pt>
                <c:pt idx="7">
                  <c:v>(H) 応用技術</c:v>
                </c:pt>
                <c:pt idx="8">
                  <c:v>(I) デザイン能力</c:v>
                </c:pt>
              </c:strCache>
            </c:strRef>
          </c:cat>
          <c:val>
            <c:numRef>
              <c:f>'グラフ用データ'!$S$3:$S$11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チェックシート!$N$124</c:f>
              <c:strCache>
                <c:ptCount val="1"/>
                <c:pt idx="0">
                  <c:v>平成30年前期</c:v>
                </c:pt>
              </c:strCache>
            </c:strRef>
          </c:tx>
          <c:spPr>
            <a:solidFill>
              <a:srgbClr val="72DC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'グラフ用データ'!$A$3:$A$11</c:f>
              <c:strCache>
                <c:ptCount val="9"/>
                <c:pt idx="0">
                  <c:v>(A) 科学技術基礎</c:v>
                </c:pt>
                <c:pt idx="1">
                  <c:v>(B) 自然科学</c:v>
                </c:pt>
                <c:pt idx="2">
                  <c:v>(C) 多面的思考と倫理</c:v>
                </c:pt>
                <c:pt idx="3">
                  <c:v>(D) 専門基礎</c:v>
                </c:pt>
                <c:pt idx="4">
                  <c:v>(E) 自主学習</c:v>
                </c:pt>
                <c:pt idx="5">
                  <c:v>(F) チームによる実体験</c:v>
                </c:pt>
                <c:pt idx="6">
                  <c:v>(G) コミュニケーション</c:v>
                </c:pt>
                <c:pt idx="7">
                  <c:v>(H) 応用技術</c:v>
                </c:pt>
                <c:pt idx="8">
                  <c:v>(I) デザイン能力</c:v>
                </c:pt>
              </c:strCache>
            </c:strRef>
          </c:cat>
          <c:val>
            <c:numRef>
              <c:f>'グラフ用データ'!$T$3:$T$11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チェックシート!$N$125</c:f>
              <c:strCache>
                <c:ptCount val="1"/>
                <c:pt idx="0">
                  <c:v>平成30年後期</c:v>
                </c:pt>
              </c:strCache>
            </c:strRef>
          </c:tx>
          <c:spPr>
            <a:solidFill>
              <a:srgbClr val="ADEB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'グラフ用データ'!$A$3:$A$11</c:f>
              <c:strCache>
                <c:ptCount val="9"/>
                <c:pt idx="0">
                  <c:v>(A) 科学技術基礎</c:v>
                </c:pt>
                <c:pt idx="1">
                  <c:v>(B) 自然科学</c:v>
                </c:pt>
                <c:pt idx="2">
                  <c:v>(C) 多面的思考と倫理</c:v>
                </c:pt>
                <c:pt idx="3">
                  <c:v>(D) 専門基礎</c:v>
                </c:pt>
                <c:pt idx="4">
                  <c:v>(E) 自主学習</c:v>
                </c:pt>
                <c:pt idx="5">
                  <c:v>(F) チームによる実体験</c:v>
                </c:pt>
                <c:pt idx="6">
                  <c:v>(G) コミュニケーション</c:v>
                </c:pt>
                <c:pt idx="7">
                  <c:v>(H) 応用技術</c:v>
                </c:pt>
                <c:pt idx="8">
                  <c:v>(I) デザイン能力</c:v>
                </c:pt>
              </c:strCache>
            </c:strRef>
          </c:cat>
          <c:val>
            <c:numRef>
              <c:f>'グラフ用データ'!$U$3:$U$11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チェックシート!$N$126</c:f>
              <c:strCache>
                <c:ptCount val="1"/>
                <c:pt idx="0">
                  <c:v>平成31年前期</c:v>
                </c:pt>
              </c:strCache>
            </c:strRef>
          </c:tx>
          <c:spPr>
            <a:solidFill>
              <a:srgbClr val="DCD6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'グラフ用データ'!$A$3:$A$11</c:f>
              <c:strCache>
                <c:ptCount val="9"/>
                <c:pt idx="0">
                  <c:v>(A) 科学技術基礎</c:v>
                </c:pt>
                <c:pt idx="1">
                  <c:v>(B) 自然科学</c:v>
                </c:pt>
                <c:pt idx="2">
                  <c:v>(C) 多面的思考と倫理</c:v>
                </c:pt>
                <c:pt idx="3">
                  <c:v>(D) 専門基礎</c:v>
                </c:pt>
                <c:pt idx="4">
                  <c:v>(E) 自主学習</c:v>
                </c:pt>
                <c:pt idx="5">
                  <c:v>(F) チームによる実体験</c:v>
                </c:pt>
                <c:pt idx="6">
                  <c:v>(G) コミュニケーション</c:v>
                </c:pt>
                <c:pt idx="7">
                  <c:v>(H) 応用技術</c:v>
                </c:pt>
                <c:pt idx="8">
                  <c:v>(I) デザイン能力</c:v>
                </c:pt>
              </c:strCache>
            </c:strRef>
          </c:cat>
          <c:val>
            <c:numRef>
              <c:f>'グラフ用データ'!$V$3:$V$11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チェックシート!$N$127</c:f>
              <c:strCache>
                <c:ptCount val="1"/>
                <c:pt idx="0">
                  <c:v>平成31年後期</c:v>
                </c:pt>
              </c:strCache>
            </c:strRef>
          </c:tx>
          <c:spPr>
            <a:solidFill>
              <a:srgbClr val="EBE8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'グラフ用データ'!$A$3:$A$11</c:f>
              <c:strCache>
                <c:ptCount val="9"/>
                <c:pt idx="0">
                  <c:v>(A) 科学技術基礎</c:v>
                </c:pt>
                <c:pt idx="1">
                  <c:v>(B) 自然科学</c:v>
                </c:pt>
                <c:pt idx="2">
                  <c:v>(C) 多面的思考と倫理</c:v>
                </c:pt>
                <c:pt idx="3">
                  <c:v>(D) 専門基礎</c:v>
                </c:pt>
                <c:pt idx="4">
                  <c:v>(E) 自主学習</c:v>
                </c:pt>
                <c:pt idx="5">
                  <c:v>(F) チームによる実体験</c:v>
                </c:pt>
                <c:pt idx="6">
                  <c:v>(G) コミュニケーション</c:v>
                </c:pt>
                <c:pt idx="7">
                  <c:v>(H) 応用技術</c:v>
                </c:pt>
                <c:pt idx="8">
                  <c:v>(I) デザイン能力</c:v>
                </c:pt>
              </c:strCache>
            </c:strRef>
          </c:cat>
          <c:val>
            <c:numRef>
              <c:f>'グラフ用データ'!$W$3:$W$11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チェックシート!$N$128</c:f>
              <c:strCache>
                <c:ptCount val="1"/>
                <c:pt idx="0">
                  <c:v>平成32年前期</c:v>
                </c:pt>
              </c:strCache>
            </c:strRef>
          </c:tx>
          <c:spPr>
            <a:solidFill>
              <a:srgbClr val="DC64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'グラフ用データ'!$A$3:$A$11</c:f>
              <c:strCache>
                <c:ptCount val="9"/>
                <c:pt idx="0">
                  <c:v>(A) 科学技術基礎</c:v>
                </c:pt>
                <c:pt idx="1">
                  <c:v>(B) 自然科学</c:v>
                </c:pt>
                <c:pt idx="2">
                  <c:v>(C) 多面的思考と倫理</c:v>
                </c:pt>
                <c:pt idx="3">
                  <c:v>(D) 専門基礎</c:v>
                </c:pt>
                <c:pt idx="4">
                  <c:v>(E) 自主学習</c:v>
                </c:pt>
                <c:pt idx="5">
                  <c:v>(F) チームによる実体験</c:v>
                </c:pt>
                <c:pt idx="6">
                  <c:v>(G) コミュニケーション</c:v>
                </c:pt>
                <c:pt idx="7">
                  <c:v>(H) 応用技術</c:v>
                </c:pt>
                <c:pt idx="8">
                  <c:v>(I) デザイン能力</c:v>
                </c:pt>
              </c:strCache>
            </c:strRef>
          </c:cat>
          <c:val>
            <c:numRef>
              <c:f>'グラフ用データ'!$X$3:$X$11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チェックシート!$N$129</c:f>
              <c:strCache>
                <c:ptCount val="1"/>
                <c:pt idx="0">
                  <c:v>平成32年後期</c:v>
                </c:pt>
              </c:strCache>
            </c:strRef>
          </c:tx>
          <c:spPr>
            <a:solidFill>
              <a:srgbClr val="EB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'グラフ用データ'!$A$3:$A$11</c:f>
              <c:strCache>
                <c:ptCount val="9"/>
                <c:pt idx="0">
                  <c:v>(A) 科学技術基礎</c:v>
                </c:pt>
                <c:pt idx="1">
                  <c:v>(B) 自然科学</c:v>
                </c:pt>
                <c:pt idx="2">
                  <c:v>(C) 多面的思考と倫理</c:v>
                </c:pt>
                <c:pt idx="3">
                  <c:v>(D) 専門基礎</c:v>
                </c:pt>
                <c:pt idx="4">
                  <c:v>(E) 自主学習</c:v>
                </c:pt>
                <c:pt idx="5">
                  <c:v>(F) チームによる実体験</c:v>
                </c:pt>
                <c:pt idx="6">
                  <c:v>(G) コミュニケーション</c:v>
                </c:pt>
                <c:pt idx="7">
                  <c:v>(H) 応用技術</c:v>
                </c:pt>
                <c:pt idx="8">
                  <c:v>(I) デザイン能力</c:v>
                </c:pt>
              </c:strCache>
            </c:strRef>
          </c:cat>
          <c:val>
            <c:numRef>
              <c:f>'グラフ用データ'!$Y$3:$Y$11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0"/>
          <c:order val="10"/>
          <c:tx>
            <c:strRef>
              <c:f>チェックシート!$N$130</c:f>
              <c:strCache>
                <c:ptCount val="1"/>
                <c:pt idx="0">
                  <c:v>平成33年以降</c:v>
                </c:pt>
              </c:strCache>
            </c:strRef>
          </c:tx>
          <c:spPr>
            <a:solidFill>
              <a:srgbClr val="DC64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'グラフ用データ'!$A$3:$A$11</c:f>
              <c:strCache>
                <c:ptCount val="9"/>
                <c:pt idx="0">
                  <c:v>(A) 科学技術基礎</c:v>
                </c:pt>
                <c:pt idx="1">
                  <c:v>(B) 自然科学</c:v>
                </c:pt>
                <c:pt idx="2">
                  <c:v>(C) 多面的思考と倫理</c:v>
                </c:pt>
                <c:pt idx="3">
                  <c:v>(D) 専門基礎</c:v>
                </c:pt>
                <c:pt idx="4">
                  <c:v>(E) 自主学習</c:v>
                </c:pt>
                <c:pt idx="5">
                  <c:v>(F) チームによる実体験</c:v>
                </c:pt>
                <c:pt idx="6">
                  <c:v>(G) コミュニケーション</c:v>
                </c:pt>
                <c:pt idx="7">
                  <c:v>(H) 応用技術</c:v>
                </c:pt>
                <c:pt idx="8">
                  <c:v>(I) デザイン能力</c:v>
                </c:pt>
              </c:strCache>
            </c:strRef>
          </c:cat>
          <c:val>
            <c:numRef>
              <c:f>'グラフ用データ'!$Z$3:$Z$11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66843937"/>
        <c:axId val="64724522"/>
      </c:barChart>
      <c:catAx>
        <c:axId val="66843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724522"/>
        <c:crosses val="autoZero"/>
        <c:auto val="1"/>
        <c:lblOffset val="100"/>
        <c:tickLblSkip val="1"/>
        <c:noMultiLvlLbl val="0"/>
      </c:catAx>
      <c:valAx>
        <c:axId val="64724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4393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22275"/>
          <c:w val="0.1185"/>
          <c:h val="0.37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225"/>
          <c:y val="0.092"/>
          <c:w val="0.49675"/>
          <c:h val="0.80975"/>
        </c:manualLayout>
      </c:layout>
      <c:radarChart>
        <c:radarStyle val="marker"/>
        <c:varyColors val="0"/>
        <c:ser>
          <c:idx val="0"/>
          <c:order val="0"/>
          <c:tx>
            <c:strRef>
              <c:f>チェックシート!$N$120</c:f>
              <c:strCache>
                <c:ptCount val="1"/>
                <c:pt idx="0">
                  <c:v>平成28年前期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'グラフ用データ'!$A$3:$A$11</c:f>
              <c:strCache>
                <c:ptCount val="9"/>
                <c:pt idx="0">
                  <c:v>(A) 科学技術基礎</c:v>
                </c:pt>
                <c:pt idx="1">
                  <c:v>(B) 自然科学</c:v>
                </c:pt>
                <c:pt idx="2">
                  <c:v>(C) 多面的思考と倫理</c:v>
                </c:pt>
                <c:pt idx="3">
                  <c:v>(D) 専門基礎</c:v>
                </c:pt>
                <c:pt idx="4">
                  <c:v>(E) 自主学習</c:v>
                </c:pt>
                <c:pt idx="5">
                  <c:v>(F) チームによる実体験</c:v>
                </c:pt>
                <c:pt idx="6">
                  <c:v>(G) コミュニケーション</c:v>
                </c:pt>
                <c:pt idx="7">
                  <c:v>(H) 応用技術</c:v>
                </c:pt>
                <c:pt idx="8">
                  <c:v>(I) デザイン能力</c:v>
                </c:pt>
              </c:strCache>
            </c:strRef>
          </c:cat>
          <c:val>
            <c:numRef>
              <c:f>'グラフ用データ'!$AA$3:$AA$11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チェックシート!$N$121</c:f>
              <c:strCache>
                <c:ptCount val="1"/>
                <c:pt idx="0">
                  <c:v>平成28年後期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'グラフ用データ'!$AB$3:$AB$11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チェックシート!$N$122</c:f>
              <c:strCache>
                <c:ptCount val="1"/>
                <c:pt idx="0">
                  <c:v>平成29年前期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'グラフ用データ'!$AC$3:$AC$11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チェックシート!$N$123</c:f>
              <c:strCache>
                <c:ptCount val="1"/>
                <c:pt idx="0">
                  <c:v>平成29年後期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'グラフ用データ'!$AD$3:$AD$11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チェックシート!$N$124</c:f>
              <c:strCache>
                <c:ptCount val="1"/>
                <c:pt idx="0">
                  <c:v>平成30年前期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'グラフ用データ'!$AE$3:$AE$11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チェックシート!$N$125</c:f>
              <c:strCache>
                <c:ptCount val="1"/>
                <c:pt idx="0">
                  <c:v>平成30年後期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'グラフ用データ'!$AF$3:$AF$11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チェックシート!$N$126</c:f>
              <c:strCache>
                <c:ptCount val="1"/>
                <c:pt idx="0">
                  <c:v>平成31年前期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'グラフ用データ'!$AG$3:$AG$11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チェックシート!$N$127</c:f>
              <c:strCache>
                <c:ptCount val="1"/>
                <c:pt idx="0">
                  <c:v>平成31年後期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'グラフ用データ'!$AH$3:$AH$11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チェックシート!$N$128</c:f>
              <c:strCache>
                <c:ptCount val="1"/>
                <c:pt idx="0">
                  <c:v>平成32年前期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'グラフ用データ'!$AI$3:$AI$11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チェックシート!$N$129</c:f>
              <c:strCache>
                <c:ptCount val="1"/>
                <c:pt idx="0">
                  <c:v>平成32年後期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'グラフ用データ'!$AJ$3:$AJ$11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0"/>
          <c:order val="10"/>
          <c:tx>
            <c:v>最新のGPA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'グラフ用データ'!$AK$3:$AK$11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5649787"/>
        <c:axId val="8194900"/>
      </c:radarChart>
      <c:catAx>
        <c:axId val="456497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194900"/>
        <c:crosses val="autoZero"/>
        <c:auto val="0"/>
        <c:lblOffset val="100"/>
        <c:tickLblSkip val="1"/>
        <c:noMultiLvlLbl val="0"/>
      </c:catAx>
      <c:valAx>
        <c:axId val="8194900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4978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75"/>
          <c:y val="0.26225"/>
          <c:w val="0.134"/>
          <c:h val="0.4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ユーザー定義 7">
      <a:dk1>
        <a:srgbClr val="585858"/>
      </a:dk1>
      <a:lt1>
        <a:sysClr val="window" lastClr="FFFFFF"/>
      </a:lt1>
      <a:dk2>
        <a:srgbClr val="76923C"/>
      </a:dk2>
      <a:lt2>
        <a:srgbClr val="F9F8F5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" sqref="G4"/>
    </sheetView>
  </sheetViews>
  <sheetFormatPr defaultColWidth="9.00390625" defaultRowHeight="13.5"/>
  <cols>
    <col min="1" max="1" width="6.625" style="3" customWidth="1"/>
    <col min="2" max="2" width="27.25390625" style="3" customWidth="1"/>
    <col min="3" max="3" width="5.75390625" style="3" customWidth="1"/>
    <col min="4" max="4" width="25.75390625" style="3" customWidth="1"/>
    <col min="5" max="5" width="10.75390625" style="3" customWidth="1"/>
    <col min="6" max="6" width="8.625" style="3" customWidth="1"/>
    <col min="7" max="7" width="13.625" style="3" customWidth="1"/>
    <col min="8" max="8" width="9.50390625" style="3" customWidth="1"/>
    <col min="9" max="10" width="8.625" style="3" customWidth="1"/>
    <col min="11" max="11" width="8.625" style="4" customWidth="1"/>
    <col min="12" max="12" width="5.625" style="4" customWidth="1"/>
    <col min="13" max="13" width="5.25390625" style="4" hidden="1" customWidth="1"/>
    <col min="14" max="14" width="29.25390625" style="4" hidden="1" customWidth="1"/>
    <col min="15" max="15" width="9.50390625" style="4" hidden="1" customWidth="1"/>
    <col min="16" max="28" width="3.625" style="4" hidden="1" customWidth="1"/>
    <col min="29" max="37" width="3.625" style="3" hidden="1" customWidth="1"/>
    <col min="38" max="16384" width="9.00390625" style="3" customWidth="1"/>
  </cols>
  <sheetData>
    <row r="1" spans="1:12" ht="33" customHeight="1">
      <c r="A1" s="52" t="s">
        <v>76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0"/>
    </row>
    <row r="2" spans="1:12" ht="30" customHeight="1">
      <c r="A2" s="84" t="s">
        <v>205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12"/>
    </row>
    <row r="3" spans="1:37" ht="30" customHeight="1">
      <c r="A3" s="53" t="s">
        <v>77</v>
      </c>
      <c r="B3" s="53"/>
      <c r="C3" s="53" t="s">
        <v>0</v>
      </c>
      <c r="D3" s="53"/>
      <c r="E3" s="18" t="s">
        <v>9</v>
      </c>
      <c r="F3" s="18" t="s">
        <v>10</v>
      </c>
      <c r="G3" s="18" t="s">
        <v>52</v>
      </c>
      <c r="H3" s="18" t="s">
        <v>8</v>
      </c>
      <c r="I3" s="18" t="s">
        <v>22</v>
      </c>
      <c r="J3" s="19" t="s">
        <v>24</v>
      </c>
      <c r="K3" s="19" t="s">
        <v>46</v>
      </c>
      <c r="L3" s="13"/>
      <c r="M3" s="2" t="s">
        <v>11</v>
      </c>
      <c r="N3" s="2" t="s">
        <v>19</v>
      </c>
      <c r="O3" s="2" t="s">
        <v>49</v>
      </c>
      <c r="P3" s="17">
        <v>1</v>
      </c>
      <c r="Q3" s="17">
        <v>2</v>
      </c>
      <c r="R3" s="17">
        <v>3</v>
      </c>
      <c r="S3" s="17">
        <v>4</v>
      </c>
      <c r="T3" s="17">
        <v>5</v>
      </c>
      <c r="U3" s="17">
        <v>6</v>
      </c>
      <c r="V3" s="17">
        <v>7</v>
      </c>
      <c r="W3" s="17">
        <v>8</v>
      </c>
      <c r="X3" s="17">
        <v>9</v>
      </c>
      <c r="Y3" s="17">
        <v>10</v>
      </c>
      <c r="Z3" s="17">
        <v>11</v>
      </c>
      <c r="AA3" s="17">
        <v>1</v>
      </c>
      <c r="AB3" s="17">
        <v>2</v>
      </c>
      <c r="AC3" s="17">
        <v>3</v>
      </c>
      <c r="AD3" s="17">
        <v>4</v>
      </c>
      <c r="AE3" s="17">
        <v>5</v>
      </c>
      <c r="AF3" s="17">
        <v>6</v>
      </c>
      <c r="AG3" s="17">
        <v>7</v>
      </c>
      <c r="AH3" s="17">
        <v>8</v>
      </c>
      <c r="AI3" s="17">
        <v>9</v>
      </c>
      <c r="AJ3" s="17">
        <v>10</v>
      </c>
      <c r="AK3" s="17">
        <v>11</v>
      </c>
    </row>
    <row r="4" spans="1:37" ht="24" customHeight="1">
      <c r="A4" s="48" t="s">
        <v>26</v>
      </c>
      <c r="B4" s="43" t="s">
        <v>33</v>
      </c>
      <c r="C4" s="43" t="s">
        <v>96</v>
      </c>
      <c r="D4" s="43"/>
      <c r="E4" s="1" t="s">
        <v>1</v>
      </c>
      <c r="F4" s="5">
        <v>2</v>
      </c>
      <c r="G4" s="38"/>
      <c r="H4" s="6"/>
      <c r="I4" s="49">
        <f>SUM(N4:N13)</f>
        <v>0</v>
      </c>
      <c r="J4" s="51" t="str">
        <f>IF(SUM(N4:N13)=0,"0",SUM(M4:M13))</f>
        <v>0</v>
      </c>
      <c r="K4" s="47" t="str">
        <f>IF(SUM(N4:N13)=0,"0",SUM(M4:M13)/SUM(N4:N13))</f>
        <v>0</v>
      </c>
      <c r="L4" s="14"/>
      <c r="M4" s="4">
        <f aca="true" t="shared" si="0" ref="M4:M36">IF(OR(F4="",H4=""),0,F4*INDEX($O$105:$O$115,MATCH(H4,$N$105:$N$115,0),1))</f>
        <v>0</v>
      </c>
      <c r="N4" s="4">
        <f aca="true" t="shared" si="1" ref="N4:N36">IF(OR(F4="",H4=""),0,F4*IF(INDEX($O$105:$O$115,MATCH(H4,$N$105:$N$115,0),1)&gt;0,1,0))</f>
        <v>0</v>
      </c>
      <c r="O4" s="11">
        <f aca="true" t="shared" si="2" ref="O4:O36">IF(G4="",99,INDEX($M$120:$M$130,MATCH(G4,$N$120:$N$130,0),1))</f>
        <v>99</v>
      </c>
      <c r="P4" s="11">
        <f>IF($O4=AA$3,$N4,0)</f>
        <v>0</v>
      </c>
      <c r="Q4" s="11">
        <f aca="true" t="shared" si="3" ref="Q4:Q66">IF($O4=AB$3,$N4,0)</f>
        <v>0</v>
      </c>
      <c r="R4" s="11">
        <f aca="true" t="shared" si="4" ref="R4:R66">IF($O4=AC$3,$N4,0)</f>
        <v>0</v>
      </c>
      <c r="S4" s="11">
        <f aca="true" t="shared" si="5" ref="S4:S66">IF($O4=AD$3,$N4,0)</f>
        <v>0</v>
      </c>
      <c r="T4" s="11">
        <f aca="true" t="shared" si="6" ref="T4:T66">IF($O4=AE$3,$N4,0)</f>
        <v>0</v>
      </c>
      <c r="U4" s="11">
        <f aca="true" t="shared" si="7" ref="U4:U66">IF($O4=AF$3,$N4,0)</f>
        <v>0</v>
      </c>
      <c r="V4" s="11">
        <f aca="true" t="shared" si="8" ref="V4:V66">IF($O4=AG$3,$N4,0)</f>
        <v>0</v>
      </c>
      <c r="W4" s="11">
        <f aca="true" t="shared" si="9" ref="W4:W66">IF($O4=AH$3,$N4,0)</f>
        <v>0</v>
      </c>
      <c r="X4" s="11">
        <f aca="true" t="shared" si="10" ref="X4:X66">IF($O4=AI$3,$N4,0)</f>
        <v>0</v>
      </c>
      <c r="Y4" s="11">
        <f aca="true" t="shared" si="11" ref="Y4:Y66">IF($O4=AJ$3,$N4,0)</f>
        <v>0</v>
      </c>
      <c r="Z4" s="11">
        <f aca="true" t="shared" si="12" ref="Z4:Z66">IF($O4=AK$3,$N4,0)</f>
        <v>0</v>
      </c>
      <c r="AA4" s="4">
        <f>IF($O4=AA$3,$M4,0)</f>
        <v>0</v>
      </c>
      <c r="AB4" s="4">
        <f>IF($O4=AB$3,$M4,0)</f>
        <v>0</v>
      </c>
      <c r="AC4" s="4">
        <f aca="true" t="shared" si="13" ref="AB4:AK19">IF($O4=AC$3,$M4,0)</f>
        <v>0</v>
      </c>
      <c r="AD4" s="4">
        <f t="shared" si="13"/>
        <v>0</v>
      </c>
      <c r="AE4" s="4">
        <f t="shared" si="13"/>
        <v>0</v>
      </c>
      <c r="AF4" s="4">
        <f t="shared" si="13"/>
        <v>0</v>
      </c>
      <c r="AG4" s="4">
        <f t="shared" si="13"/>
        <v>0</v>
      </c>
      <c r="AH4" s="4">
        <f t="shared" si="13"/>
        <v>0</v>
      </c>
      <c r="AI4" s="4">
        <f t="shared" si="13"/>
        <v>0</v>
      </c>
      <c r="AJ4" s="4">
        <f t="shared" si="13"/>
        <v>0</v>
      </c>
      <c r="AK4" s="4">
        <f t="shared" si="13"/>
        <v>0</v>
      </c>
    </row>
    <row r="5" spans="1:37" ht="24" customHeight="1">
      <c r="A5" s="54"/>
      <c r="B5" s="44"/>
      <c r="C5" s="43" t="s">
        <v>97</v>
      </c>
      <c r="D5" s="43"/>
      <c r="E5" s="1" t="s">
        <v>2</v>
      </c>
      <c r="F5" s="5">
        <v>2</v>
      </c>
      <c r="G5" s="38"/>
      <c r="H5" s="38"/>
      <c r="I5" s="49"/>
      <c r="J5" s="51"/>
      <c r="K5" s="47"/>
      <c r="L5" s="15"/>
      <c r="M5" s="4">
        <f t="shared" si="0"/>
        <v>0</v>
      </c>
      <c r="N5" s="4">
        <f t="shared" si="1"/>
        <v>0</v>
      </c>
      <c r="O5" s="11">
        <f t="shared" si="2"/>
        <v>99</v>
      </c>
      <c r="P5" s="11">
        <f aca="true" t="shared" si="14" ref="P5:P67">IF($O5=AA$3,$N5,0)</f>
        <v>0</v>
      </c>
      <c r="Q5" s="11">
        <f t="shared" si="3"/>
        <v>0</v>
      </c>
      <c r="R5" s="11">
        <f t="shared" si="4"/>
        <v>0</v>
      </c>
      <c r="S5" s="11">
        <f t="shared" si="5"/>
        <v>0</v>
      </c>
      <c r="T5" s="11">
        <f t="shared" si="6"/>
        <v>0</v>
      </c>
      <c r="U5" s="11">
        <f t="shared" si="7"/>
        <v>0</v>
      </c>
      <c r="V5" s="11">
        <f t="shared" si="8"/>
        <v>0</v>
      </c>
      <c r="W5" s="11">
        <f t="shared" si="9"/>
        <v>0</v>
      </c>
      <c r="X5" s="11">
        <f t="shared" si="10"/>
        <v>0</v>
      </c>
      <c r="Y5" s="11">
        <f t="shared" si="11"/>
        <v>0</v>
      </c>
      <c r="Z5" s="11">
        <f t="shared" si="12"/>
        <v>0</v>
      </c>
      <c r="AA5" s="4">
        <f aca="true" t="shared" si="15" ref="AA5:AA20">IF($O5=AA$3,$M5,0)</f>
        <v>0</v>
      </c>
      <c r="AB5" s="4">
        <f t="shared" si="13"/>
        <v>0</v>
      </c>
      <c r="AC5" s="4">
        <f t="shared" si="13"/>
        <v>0</v>
      </c>
      <c r="AD5" s="4">
        <f t="shared" si="13"/>
        <v>0</v>
      </c>
      <c r="AE5" s="4">
        <f t="shared" si="13"/>
        <v>0</v>
      </c>
      <c r="AF5" s="4">
        <f t="shared" si="13"/>
        <v>0</v>
      </c>
      <c r="AG5" s="4">
        <f t="shared" si="13"/>
        <v>0</v>
      </c>
      <c r="AH5" s="4">
        <f t="shared" si="13"/>
        <v>0</v>
      </c>
      <c r="AI5" s="4">
        <f t="shared" si="13"/>
        <v>0</v>
      </c>
      <c r="AJ5" s="4">
        <f t="shared" si="13"/>
        <v>0</v>
      </c>
      <c r="AK5" s="4">
        <f t="shared" si="13"/>
        <v>0</v>
      </c>
    </row>
    <row r="6" spans="1:37" ht="24" customHeight="1">
      <c r="A6" s="54"/>
      <c r="B6" s="44"/>
      <c r="C6" s="43" t="s">
        <v>98</v>
      </c>
      <c r="D6" s="43"/>
      <c r="E6" s="1" t="s">
        <v>1</v>
      </c>
      <c r="F6" s="5">
        <v>3</v>
      </c>
      <c r="G6" s="38"/>
      <c r="H6" s="38"/>
      <c r="I6" s="49"/>
      <c r="J6" s="51"/>
      <c r="K6" s="47"/>
      <c r="L6" s="15"/>
      <c r="M6" s="4">
        <f t="shared" si="0"/>
        <v>0</v>
      </c>
      <c r="N6" s="4">
        <f t="shared" si="1"/>
        <v>0</v>
      </c>
      <c r="O6" s="11">
        <f t="shared" si="2"/>
        <v>99</v>
      </c>
      <c r="P6" s="11">
        <f t="shared" si="14"/>
        <v>0</v>
      </c>
      <c r="Q6" s="11">
        <f t="shared" si="3"/>
        <v>0</v>
      </c>
      <c r="R6" s="11">
        <f t="shared" si="4"/>
        <v>0</v>
      </c>
      <c r="S6" s="11">
        <f t="shared" si="5"/>
        <v>0</v>
      </c>
      <c r="T6" s="11">
        <f t="shared" si="6"/>
        <v>0</v>
      </c>
      <c r="U6" s="11">
        <f t="shared" si="7"/>
        <v>0</v>
      </c>
      <c r="V6" s="11">
        <f t="shared" si="8"/>
        <v>0</v>
      </c>
      <c r="W6" s="11">
        <f t="shared" si="9"/>
        <v>0</v>
      </c>
      <c r="X6" s="11">
        <f t="shared" si="10"/>
        <v>0</v>
      </c>
      <c r="Y6" s="11">
        <f t="shared" si="11"/>
        <v>0</v>
      </c>
      <c r="Z6" s="11">
        <f t="shared" si="12"/>
        <v>0</v>
      </c>
      <c r="AA6" s="4">
        <f t="shared" si="15"/>
        <v>0</v>
      </c>
      <c r="AB6" s="4">
        <f t="shared" si="13"/>
        <v>0</v>
      </c>
      <c r="AC6" s="4">
        <f t="shared" si="13"/>
        <v>0</v>
      </c>
      <c r="AD6" s="4">
        <f t="shared" si="13"/>
        <v>0</v>
      </c>
      <c r="AE6" s="4">
        <f t="shared" si="13"/>
        <v>0</v>
      </c>
      <c r="AF6" s="4">
        <f t="shared" si="13"/>
        <v>0</v>
      </c>
      <c r="AG6" s="4">
        <f t="shared" si="13"/>
        <v>0</v>
      </c>
      <c r="AH6" s="4">
        <f t="shared" si="13"/>
        <v>0</v>
      </c>
      <c r="AI6" s="4">
        <f t="shared" si="13"/>
        <v>0</v>
      </c>
      <c r="AJ6" s="4">
        <f t="shared" si="13"/>
        <v>0</v>
      </c>
      <c r="AK6" s="4">
        <f t="shared" si="13"/>
        <v>0</v>
      </c>
    </row>
    <row r="7" spans="1:37" ht="24" customHeight="1">
      <c r="A7" s="54"/>
      <c r="B7" s="44"/>
      <c r="C7" s="43" t="s">
        <v>99</v>
      </c>
      <c r="D7" s="43"/>
      <c r="E7" s="1" t="s">
        <v>2</v>
      </c>
      <c r="F7" s="5">
        <v>3</v>
      </c>
      <c r="G7" s="38"/>
      <c r="H7" s="38"/>
      <c r="I7" s="49"/>
      <c r="J7" s="51"/>
      <c r="K7" s="47"/>
      <c r="L7" s="15"/>
      <c r="M7" s="4">
        <f t="shared" si="0"/>
        <v>0</v>
      </c>
      <c r="N7" s="4">
        <f t="shared" si="1"/>
        <v>0</v>
      </c>
      <c r="O7" s="11">
        <f t="shared" si="2"/>
        <v>99</v>
      </c>
      <c r="P7" s="11">
        <f t="shared" si="14"/>
        <v>0</v>
      </c>
      <c r="Q7" s="11">
        <f t="shared" si="3"/>
        <v>0</v>
      </c>
      <c r="R7" s="11">
        <f t="shared" si="4"/>
        <v>0</v>
      </c>
      <c r="S7" s="11">
        <f t="shared" si="5"/>
        <v>0</v>
      </c>
      <c r="T7" s="11">
        <f t="shared" si="6"/>
        <v>0</v>
      </c>
      <c r="U7" s="11">
        <f t="shared" si="7"/>
        <v>0</v>
      </c>
      <c r="V7" s="11">
        <f t="shared" si="8"/>
        <v>0</v>
      </c>
      <c r="W7" s="11">
        <f t="shared" si="9"/>
        <v>0</v>
      </c>
      <c r="X7" s="11">
        <f t="shared" si="10"/>
        <v>0</v>
      </c>
      <c r="Y7" s="11">
        <f t="shared" si="11"/>
        <v>0</v>
      </c>
      <c r="Z7" s="11">
        <f t="shared" si="12"/>
        <v>0</v>
      </c>
      <c r="AA7" s="4">
        <f t="shared" si="15"/>
        <v>0</v>
      </c>
      <c r="AB7" s="4">
        <f t="shared" si="13"/>
        <v>0</v>
      </c>
      <c r="AC7" s="4">
        <f t="shared" si="13"/>
        <v>0</v>
      </c>
      <c r="AD7" s="4">
        <f t="shared" si="13"/>
        <v>0</v>
      </c>
      <c r="AE7" s="4">
        <f t="shared" si="13"/>
        <v>0</v>
      </c>
      <c r="AF7" s="4">
        <f t="shared" si="13"/>
        <v>0</v>
      </c>
      <c r="AG7" s="4">
        <f t="shared" si="13"/>
        <v>0</v>
      </c>
      <c r="AH7" s="4">
        <f t="shared" si="13"/>
        <v>0</v>
      </c>
      <c r="AI7" s="4">
        <f t="shared" si="13"/>
        <v>0</v>
      </c>
      <c r="AJ7" s="4">
        <f t="shared" si="13"/>
        <v>0</v>
      </c>
      <c r="AK7" s="4">
        <f t="shared" si="13"/>
        <v>0</v>
      </c>
    </row>
    <row r="8" spans="1:37" ht="24" customHeight="1">
      <c r="A8" s="54"/>
      <c r="B8" s="44"/>
      <c r="C8" s="43" t="s">
        <v>100</v>
      </c>
      <c r="D8" s="43"/>
      <c r="E8" s="1" t="s">
        <v>1</v>
      </c>
      <c r="F8" s="5">
        <v>2</v>
      </c>
      <c r="G8" s="38"/>
      <c r="H8" s="38"/>
      <c r="I8" s="49"/>
      <c r="J8" s="51"/>
      <c r="K8" s="47"/>
      <c r="L8" s="15"/>
      <c r="M8" s="4">
        <f t="shared" si="0"/>
        <v>0</v>
      </c>
      <c r="N8" s="4">
        <f t="shared" si="1"/>
        <v>0</v>
      </c>
      <c r="O8" s="11">
        <f t="shared" si="2"/>
        <v>99</v>
      </c>
      <c r="P8" s="11">
        <f aca="true" t="shared" si="16" ref="P8:Z12">IF($O8=AA$3,$N8,0)</f>
        <v>0</v>
      </c>
      <c r="Q8" s="11">
        <f t="shared" si="16"/>
        <v>0</v>
      </c>
      <c r="R8" s="11">
        <f t="shared" si="16"/>
        <v>0</v>
      </c>
      <c r="S8" s="11">
        <f t="shared" si="16"/>
        <v>0</v>
      </c>
      <c r="T8" s="11">
        <f t="shared" si="16"/>
        <v>0</v>
      </c>
      <c r="U8" s="11">
        <f t="shared" si="16"/>
        <v>0</v>
      </c>
      <c r="V8" s="11">
        <f t="shared" si="16"/>
        <v>0</v>
      </c>
      <c r="W8" s="11">
        <f t="shared" si="16"/>
        <v>0</v>
      </c>
      <c r="X8" s="11">
        <f t="shared" si="16"/>
        <v>0</v>
      </c>
      <c r="Y8" s="11">
        <f t="shared" si="16"/>
        <v>0</v>
      </c>
      <c r="Z8" s="11">
        <f t="shared" si="16"/>
        <v>0</v>
      </c>
      <c r="AA8" s="4">
        <f t="shared" si="15"/>
        <v>0</v>
      </c>
      <c r="AB8" s="4">
        <f t="shared" si="13"/>
        <v>0</v>
      </c>
      <c r="AC8" s="4">
        <f t="shared" si="13"/>
        <v>0</v>
      </c>
      <c r="AD8" s="4">
        <f t="shared" si="13"/>
        <v>0</v>
      </c>
      <c r="AE8" s="4">
        <f t="shared" si="13"/>
        <v>0</v>
      </c>
      <c r="AF8" s="4">
        <f t="shared" si="13"/>
        <v>0</v>
      </c>
      <c r="AG8" s="4">
        <f t="shared" si="13"/>
        <v>0</v>
      </c>
      <c r="AH8" s="4">
        <f t="shared" si="13"/>
        <v>0</v>
      </c>
      <c r="AI8" s="4">
        <f t="shared" si="13"/>
        <v>0</v>
      </c>
      <c r="AJ8" s="4">
        <f t="shared" si="13"/>
        <v>0</v>
      </c>
      <c r="AK8" s="4">
        <f t="shared" si="13"/>
        <v>0</v>
      </c>
    </row>
    <row r="9" spans="1:37" ht="24" customHeight="1">
      <c r="A9" s="54"/>
      <c r="B9" s="44"/>
      <c r="C9" s="43" t="s">
        <v>101</v>
      </c>
      <c r="D9" s="43"/>
      <c r="E9" s="1" t="s">
        <v>2</v>
      </c>
      <c r="F9" s="5">
        <v>2</v>
      </c>
      <c r="G9" s="38"/>
      <c r="H9" s="38"/>
      <c r="I9" s="49"/>
      <c r="J9" s="51"/>
      <c r="K9" s="47"/>
      <c r="L9" s="15"/>
      <c r="M9" s="4">
        <f t="shared" si="0"/>
        <v>0</v>
      </c>
      <c r="N9" s="4">
        <f t="shared" si="1"/>
        <v>0</v>
      </c>
      <c r="O9" s="11">
        <f t="shared" si="2"/>
        <v>99</v>
      </c>
      <c r="P9" s="11">
        <f t="shared" si="16"/>
        <v>0</v>
      </c>
      <c r="Q9" s="11">
        <f t="shared" si="16"/>
        <v>0</v>
      </c>
      <c r="R9" s="11">
        <f t="shared" si="16"/>
        <v>0</v>
      </c>
      <c r="S9" s="11">
        <f t="shared" si="16"/>
        <v>0</v>
      </c>
      <c r="T9" s="11">
        <f t="shared" si="16"/>
        <v>0</v>
      </c>
      <c r="U9" s="11">
        <f t="shared" si="16"/>
        <v>0</v>
      </c>
      <c r="V9" s="11">
        <f t="shared" si="16"/>
        <v>0</v>
      </c>
      <c r="W9" s="11">
        <f t="shared" si="16"/>
        <v>0</v>
      </c>
      <c r="X9" s="11">
        <f t="shared" si="16"/>
        <v>0</v>
      </c>
      <c r="Y9" s="11">
        <f t="shared" si="16"/>
        <v>0</v>
      </c>
      <c r="Z9" s="11">
        <f t="shared" si="16"/>
        <v>0</v>
      </c>
      <c r="AA9" s="4">
        <f t="shared" si="15"/>
        <v>0</v>
      </c>
      <c r="AB9" s="4">
        <f t="shared" si="13"/>
        <v>0</v>
      </c>
      <c r="AC9" s="4">
        <f t="shared" si="13"/>
        <v>0</v>
      </c>
      <c r="AD9" s="4">
        <f t="shared" si="13"/>
        <v>0</v>
      </c>
      <c r="AE9" s="4">
        <f t="shared" si="13"/>
        <v>0</v>
      </c>
      <c r="AF9" s="4">
        <f t="shared" si="13"/>
        <v>0</v>
      </c>
      <c r="AG9" s="4">
        <f t="shared" si="13"/>
        <v>0</v>
      </c>
      <c r="AH9" s="4">
        <f t="shared" si="13"/>
        <v>0</v>
      </c>
      <c r="AI9" s="4">
        <f t="shared" si="13"/>
        <v>0</v>
      </c>
      <c r="AJ9" s="4">
        <f t="shared" si="13"/>
        <v>0</v>
      </c>
      <c r="AK9" s="4">
        <f t="shared" si="13"/>
        <v>0</v>
      </c>
    </row>
    <row r="10" spans="1:37" ht="24" customHeight="1">
      <c r="A10" s="54"/>
      <c r="B10" s="44"/>
      <c r="C10" s="43" t="s">
        <v>102</v>
      </c>
      <c r="D10" s="43"/>
      <c r="E10" s="1" t="s">
        <v>3</v>
      </c>
      <c r="F10" s="5">
        <v>1</v>
      </c>
      <c r="G10" s="38"/>
      <c r="H10" s="38"/>
      <c r="I10" s="49"/>
      <c r="J10" s="51"/>
      <c r="K10" s="47"/>
      <c r="L10" s="15"/>
      <c r="M10" s="4">
        <f t="shared" si="0"/>
        <v>0</v>
      </c>
      <c r="N10" s="4">
        <f t="shared" si="1"/>
        <v>0</v>
      </c>
      <c r="O10" s="11">
        <f t="shared" si="2"/>
        <v>99</v>
      </c>
      <c r="P10" s="11">
        <f t="shared" si="16"/>
        <v>0</v>
      </c>
      <c r="Q10" s="11">
        <f t="shared" si="16"/>
        <v>0</v>
      </c>
      <c r="R10" s="11">
        <f t="shared" si="16"/>
        <v>0</v>
      </c>
      <c r="S10" s="11">
        <f t="shared" si="16"/>
        <v>0</v>
      </c>
      <c r="T10" s="11">
        <f t="shared" si="16"/>
        <v>0</v>
      </c>
      <c r="U10" s="11">
        <f t="shared" si="16"/>
        <v>0</v>
      </c>
      <c r="V10" s="11">
        <f t="shared" si="16"/>
        <v>0</v>
      </c>
      <c r="W10" s="11">
        <f t="shared" si="16"/>
        <v>0</v>
      </c>
      <c r="X10" s="11">
        <f t="shared" si="16"/>
        <v>0</v>
      </c>
      <c r="Y10" s="11">
        <f t="shared" si="16"/>
        <v>0</v>
      </c>
      <c r="Z10" s="11">
        <f t="shared" si="16"/>
        <v>0</v>
      </c>
      <c r="AA10" s="4">
        <f t="shared" si="15"/>
        <v>0</v>
      </c>
      <c r="AB10" s="4">
        <f t="shared" si="13"/>
        <v>0</v>
      </c>
      <c r="AC10" s="4">
        <f t="shared" si="13"/>
        <v>0</v>
      </c>
      <c r="AD10" s="4">
        <f t="shared" si="13"/>
        <v>0</v>
      </c>
      <c r="AE10" s="4">
        <f t="shared" si="13"/>
        <v>0</v>
      </c>
      <c r="AF10" s="4">
        <f t="shared" si="13"/>
        <v>0</v>
      </c>
      <c r="AG10" s="4">
        <f t="shared" si="13"/>
        <v>0</v>
      </c>
      <c r="AH10" s="4">
        <f t="shared" si="13"/>
        <v>0</v>
      </c>
      <c r="AI10" s="4">
        <f t="shared" si="13"/>
        <v>0</v>
      </c>
      <c r="AJ10" s="4">
        <f t="shared" si="13"/>
        <v>0</v>
      </c>
      <c r="AK10" s="4">
        <f t="shared" si="13"/>
        <v>0</v>
      </c>
    </row>
    <row r="11" spans="1:37" ht="24" customHeight="1">
      <c r="A11" s="54"/>
      <c r="B11" s="44"/>
      <c r="C11" s="43" t="s">
        <v>147</v>
      </c>
      <c r="D11" s="43"/>
      <c r="E11" s="1" t="s">
        <v>1</v>
      </c>
      <c r="F11" s="5">
        <v>2</v>
      </c>
      <c r="G11" s="38"/>
      <c r="H11" s="38"/>
      <c r="I11" s="49"/>
      <c r="J11" s="51"/>
      <c r="K11" s="47"/>
      <c r="L11" s="15"/>
      <c r="M11" s="4">
        <f>IF(OR(F11="",H11=""),0,F11*INDEX($O$105:$O$115,MATCH(H11,$N$105:$N$115,0),1))</f>
        <v>0</v>
      </c>
      <c r="N11" s="4">
        <f>IF(OR(F11="",H11=""),0,F11*IF(INDEX($O$105:$O$115,MATCH(H11,$N$105:$N$115,0),1)&gt;0,1,0))</f>
        <v>0</v>
      </c>
      <c r="O11" s="11">
        <f>IF(G11="",99,INDEX($M$120:$M$130,MATCH(G11,$N$120:$N$130,0),1))</f>
        <v>99</v>
      </c>
      <c r="P11" s="11">
        <f aca="true" t="shared" si="17" ref="P11:Z11">IF($O11=AA$3,$N11,0)</f>
        <v>0</v>
      </c>
      <c r="Q11" s="11">
        <f t="shared" si="17"/>
        <v>0</v>
      </c>
      <c r="R11" s="11">
        <f t="shared" si="17"/>
        <v>0</v>
      </c>
      <c r="S11" s="11">
        <f t="shared" si="17"/>
        <v>0</v>
      </c>
      <c r="T11" s="11">
        <f t="shared" si="17"/>
        <v>0</v>
      </c>
      <c r="U11" s="11">
        <f t="shared" si="17"/>
        <v>0</v>
      </c>
      <c r="V11" s="11">
        <f t="shared" si="17"/>
        <v>0</v>
      </c>
      <c r="W11" s="11">
        <f t="shared" si="17"/>
        <v>0</v>
      </c>
      <c r="X11" s="11">
        <f t="shared" si="17"/>
        <v>0</v>
      </c>
      <c r="Y11" s="11">
        <f t="shared" si="17"/>
        <v>0</v>
      </c>
      <c r="Z11" s="11">
        <f t="shared" si="17"/>
        <v>0</v>
      </c>
      <c r="AA11" s="4">
        <f t="shared" si="15"/>
        <v>0</v>
      </c>
      <c r="AB11" s="4">
        <f t="shared" si="13"/>
        <v>0</v>
      </c>
      <c r="AC11" s="4">
        <f t="shared" si="13"/>
        <v>0</v>
      </c>
      <c r="AD11" s="4">
        <f t="shared" si="13"/>
        <v>0</v>
      </c>
      <c r="AE11" s="4">
        <f t="shared" si="13"/>
        <v>0</v>
      </c>
      <c r="AF11" s="4">
        <f t="shared" si="13"/>
        <v>0</v>
      </c>
      <c r="AG11" s="4">
        <f t="shared" si="13"/>
        <v>0</v>
      </c>
      <c r="AH11" s="4">
        <f t="shared" si="13"/>
        <v>0</v>
      </c>
      <c r="AI11" s="4">
        <f t="shared" si="13"/>
        <v>0</v>
      </c>
      <c r="AJ11" s="4">
        <f t="shared" si="13"/>
        <v>0</v>
      </c>
      <c r="AK11" s="4">
        <f t="shared" si="13"/>
        <v>0</v>
      </c>
    </row>
    <row r="12" spans="1:37" ht="24" customHeight="1">
      <c r="A12" s="54"/>
      <c r="B12" s="44"/>
      <c r="C12" s="43" t="s">
        <v>148</v>
      </c>
      <c r="D12" s="43"/>
      <c r="E12" s="1" t="s">
        <v>2</v>
      </c>
      <c r="F12" s="5">
        <v>2</v>
      </c>
      <c r="G12" s="38"/>
      <c r="H12" s="38"/>
      <c r="I12" s="49"/>
      <c r="J12" s="51"/>
      <c r="K12" s="47"/>
      <c r="L12" s="15"/>
      <c r="M12" s="4">
        <f t="shared" si="0"/>
        <v>0</v>
      </c>
      <c r="N12" s="4">
        <f t="shared" si="1"/>
        <v>0</v>
      </c>
      <c r="O12" s="11">
        <f t="shared" si="2"/>
        <v>99</v>
      </c>
      <c r="P12" s="11">
        <f t="shared" si="16"/>
        <v>0</v>
      </c>
      <c r="Q12" s="11">
        <f t="shared" si="16"/>
        <v>0</v>
      </c>
      <c r="R12" s="11">
        <f t="shared" si="16"/>
        <v>0</v>
      </c>
      <c r="S12" s="11">
        <f t="shared" si="16"/>
        <v>0</v>
      </c>
      <c r="T12" s="11">
        <f t="shared" si="16"/>
        <v>0</v>
      </c>
      <c r="U12" s="11">
        <f t="shared" si="16"/>
        <v>0</v>
      </c>
      <c r="V12" s="11">
        <f t="shared" si="16"/>
        <v>0</v>
      </c>
      <c r="W12" s="11">
        <f t="shared" si="16"/>
        <v>0</v>
      </c>
      <c r="X12" s="11">
        <f t="shared" si="16"/>
        <v>0</v>
      </c>
      <c r="Y12" s="11">
        <f t="shared" si="16"/>
        <v>0</v>
      </c>
      <c r="Z12" s="11">
        <f t="shared" si="16"/>
        <v>0</v>
      </c>
      <c r="AA12" s="4">
        <f t="shared" si="15"/>
        <v>0</v>
      </c>
      <c r="AB12" s="4">
        <f t="shared" si="13"/>
        <v>0</v>
      </c>
      <c r="AC12" s="4">
        <f t="shared" si="13"/>
        <v>0</v>
      </c>
      <c r="AD12" s="4">
        <f t="shared" si="13"/>
        <v>0</v>
      </c>
      <c r="AE12" s="4">
        <f t="shared" si="13"/>
        <v>0</v>
      </c>
      <c r="AF12" s="4">
        <f t="shared" si="13"/>
        <v>0</v>
      </c>
      <c r="AG12" s="4">
        <f t="shared" si="13"/>
        <v>0</v>
      </c>
      <c r="AH12" s="4">
        <f t="shared" si="13"/>
        <v>0</v>
      </c>
      <c r="AI12" s="4">
        <f t="shared" si="13"/>
        <v>0</v>
      </c>
      <c r="AJ12" s="4">
        <f t="shared" si="13"/>
        <v>0</v>
      </c>
      <c r="AK12" s="4">
        <f t="shared" si="13"/>
        <v>0</v>
      </c>
    </row>
    <row r="13" spans="1:37" ht="24" customHeight="1">
      <c r="A13" s="54"/>
      <c r="B13" s="44"/>
      <c r="C13" s="43" t="s">
        <v>202</v>
      </c>
      <c r="D13" s="43"/>
      <c r="E13" s="1" t="s">
        <v>3</v>
      </c>
      <c r="F13" s="5">
        <v>2</v>
      </c>
      <c r="G13" s="38"/>
      <c r="H13" s="38"/>
      <c r="I13" s="49"/>
      <c r="J13" s="51"/>
      <c r="K13" s="47"/>
      <c r="L13" s="15"/>
      <c r="M13" s="4">
        <f t="shared" si="0"/>
        <v>0</v>
      </c>
      <c r="N13" s="4">
        <f t="shared" si="1"/>
        <v>0</v>
      </c>
      <c r="O13" s="11">
        <f t="shared" si="2"/>
        <v>99</v>
      </c>
      <c r="P13" s="11">
        <f t="shared" si="14"/>
        <v>0</v>
      </c>
      <c r="Q13" s="11">
        <f t="shared" si="3"/>
        <v>0</v>
      </c>
      <c r="R13" s="11">
        <f t="shared" si="4"/>
        <v>0</v>
      </c>
      <c r="S13" s="11">
        <f t="shared" si="5"/>
        <v>0</v>
      </c>
      <c r="T13" s="11">
        <f t="shared" si="6"/>
        <v>0</v>
      </c>
      <c r="U13" s="11">
        <f t="shared" si="7"/>
        <v>0</v>
      </c>
      <c r="V13" s="11">
        <f t="shared" si="8"/>
        <v>0</v>
      </c>
      <c r="W13" s="11">
        <f t="shared" si="9"/>
        <v>0</v>
      </c>
      <c r="X13" s="11">
        <f t="shared" si="10"/>
        <v>0</v>
      </c>
      <c r="Y13" s="11">
        <f t="shared" si="11"/>
        <v>0</v>
      </c>
      <c r="Z13" s="11">
        <f t="shared" si="12"/>
        <v>0</v>
      </c>
      <c r="AA13" s="4">
        <f t="shared" si="15"/>
        <v>0</v>
      </c>
      <c r="AB13" s="4">
        <f t="shared" si="13"/>
        <v>0</v>
      </c>
      <c r="AC13" s="4">
        <f t="shared" si="13"/>
        <v>0</v>
      </c>
      <c r="AD13" s="4">
        <f t="shared" si="13"/>
        <v>0</v>
      </c>
      <c r="AE13" s="4">
        <f t="shared" si="13"/>
        <v>0</v>
      </c>
      <c r="AF13" s="4">
        <f t="shared" si="13"/>
        <v>0</v>
      </c>
      <c r="AG13" s="4">
        <f t="shared" si="13"/>
        <v>0</v>
      </c>
      <c r="AH13" s="4">
        <f t="shared" si="13"/>
        <v>0</v>
      </c>
      <c r="AI13" s="4">
        <f t="shared" si="13"/>
        <v>0</v>
      </c>
      <c r="AJ13" s="4">
        <f t="shared" si="13"/>
        <v>0</v>
      </c>
      <c r="AK13" s="4">
        <f t="shared" si="13"/>
        <v>0</v>
      </c>
    </row>
    <row r="14" spans="1:37" ht="24" customHeight="1">
      <c r="A14" s="54"/>
      <c r="B14" s="43" t="s">
        <v>34</v>
      </c>
      <c r="C14" s="43" t="s">
        <v>105</v>
      </c>
      <c r="D14" s="43"/>
      <c r="E14" s="1" t="s">
        <v>1</v>
      </c>
      <c r="F14" s="5">
        <v>2</v>
      </c>
      <c r="G14" s="38"/>
      <c r="H14" s="38"/>
      <c r="I14" s="49">
        <f>SUM(N14:N25)</f>
        <v>0</v>
      </c>
      <c r="J14" s="51" t="str">
        <f>IF(SUM(N14:N25)=0,"0",SUM(M14:M25))</f>
        <v>0</v>
      </c>
      <c r="K14" s="47" t="str">
        <f>IF(SUM(N14:N25)=0,"0",SUM(M14:M25)/SUM(N14:N25))</f>
        <v>0</v>
      </c>
      <c r="L14" s="14"/>
      <c r="M14" s="4">
        <f t="shared" si="0"/>
        <v>0</v>
      </c>
      <c r="N14" s="4">
        <f t="shared" si="1"/>
        <v>0</v>
      </c>
      <c r="O14" s="11">
        <f t="shared" si="2"/>
        <v>99</v>
      </c>
      <c r="P14" s="11">
        <f t="shared" si="14"/>
        <v>0</v>
      </c>
      <c r="Q14" s="11">
        <f t="shared" si="3"/>
        <v>0</v>
      </c>
      <c r="R14" s="11">
        <f t="shared" si="4"/>
        <v>0</v>
      </c>
      <c r="S14" s="11">
        <f t="shared" si="5"/>
        <v>0</v>
      </c>
      <c r="T14" s="11">
        <f t="shared" si="6"/>
        <v>0</v>
      </c>
      <c r="U14" s="11">
        <f t="shared" si="7"/>
        <v>0</v>
      </c>
      <c r="V14" s="11">
        <f t="shared" si="8"/>
        <v>0</v>
      </c>
      <c r="W14" s="11">
        <f t="shared" si="9"/>
        <v>0</v>
      </c>
      <c r="X14" s="11">
        <f t="shared" si="10"/>
        <v>0</v>
      </c>
      <c r="Y14" s="11">
        <f t="shared" si="11"/>
        <v>0</v>
      </c>
      <c r="Z14" s="11">
        <f t="shared" si="12"/>
        <v>0</v>
      </c>
      <c r="AA14" s="4">
        <f t="shared" si="15"/>
        <v>0</v>
      </c>
      <c r="AB14" s="4">
        <f t="shared" si="13"/>
        <v>0</v>
      </c>
      <c r="AC14" s="4">
        <f t="shared" si="13"/>
        <v>0</v>
      </c>
      <c r="AD14" s="4">
        <f t="shared" si="13"/>
        <v>0</v>
      </c>
      <c r="AE14" s="4">
        <f t="shared" si="13"/>
        <v>0</v>
      </c>
      <c r="AF14" s="4">
        <f t="shared" si="13"/>
        <v>0</v>
      </c>
      <c r="AG14" s="4">
        <f t="shared" si="13"/>
        <v>0</v>
      </c>
      <c r="AH14" s="4">
        <f t="shared" si="13"/>
        <v>0</v>
      </c>
      <c r="AI14" s="4">
        <f t="shared" si="13"/>
        <v>0</v>
      </c>
      <c r="AJ14" s="4">
        <f t="shared" si="13"/>
        <v>0</v>
      </c>
      <c r="AK14" s="4">
        <f t="shared" si="13"/>
        <v>0</v>
      </c>
    </row>
    <row r="15" spans="1:37" ht="24" customHeight="1">
      <c r="A15" s="54"/>
      <c r="B15" s="44"/>
      <c r="C15" s="43" t="s">
        <v>106</v>
      </c>
      <c r="D15" s="46"/>
      <c r="E15" s="1" t="s">
        <v>73</v>
      </c>
      <c r="F15" s="5">
        <v>1</v>
      </c>
      <c r="G15" s="38"/>
      <c r="H15" s="38"/>
      <c r="I15" s="49"/>
      <c r="J15" s="51"/>
      <c r="K15" s="47"/>
      <c r="L15" s="16"/>
      <c r="M15" s="4">
        <f t="shared" si="0"/>
        <v>0</v>
      </c>
      <c r="N15" s="4">
        <f t="shared" si="1"/>
        <v>0</v>
      </c>
      <c r="O15" s="11">
        <f t="shared" si="2"/>
        <v>99</v>
      </c>
      <c r="P15" s="11">
        <f t="shared" si="14"/>
        <v>0</v>
      </c>
      <c r="Q15" s="11">
        <f t="shared" si="3"/>
        <v>0</v>
      </c>
      <c r="R15" s="11">
        <f t="shared" si="4"/>
        <v>0</v>
      </c>
      <c r="S15" s="11">
        <f t="shared" si="5"/>
        <v>0</v>
      </c>
      <c r="T15" s="11">
        <f t="shared" si="6"/>
        <v>0</v>
      </c>
      <c r="U15" s="11">
        <f t="shared" si="7"/>
        <v>0</v>
      </c>
      <c r="V15" s="11">
        <f t="shared" si="8"/>
        <v>0</v>
      </c>
      <c r="W15" s="11">
        <f t="shared" si="9"/>
        <v>0</v>
      </c>
      <c r="X15" s="11">
        <f t="shared" si="10"/>
        <v>0</v>
      </c>
      <c r="Y15" s="11">
        <f t="shared" si="11"/>
        <v>0</v>
      </c>
      <c r="Z15" s="11">
        <f t="shared" si="12"/>
        <v>0</v>
      </c>
      <c r="AA15" s="4">
        <f t="shared" si="15"/>
        <v>0</v>
      </c>
      <c r="AB15" s="4">
        <f t="shared" si="13"/>
        <v>0</v>
      </c>
      <c r="AC15" s="4">
        <f t="shared" si="13"/>
        <v>0</v>
      </c>
      <c r="AD15" s="4">
        <f t="shared" si="13"/>
        <v>0</v>
      </c>
      <c r="AE15" s="4">
        <f t="shared" si="13"/>
        <v>0</v>
      </c>
      <c r="AF15" s="4">
        <f t="shared" si="13"/>
        <v>0</v>
      </c>
      <c r="AG15" s="4">
        <f t="shared" si="13"/>
        <v>0</v>
      </c>
      <c r="AH15" s="4">
        <f t="shared" si="13"/>
        <v>0</v>
      </c>
      <c r="AI15" s="4">
        <f t="shared" si="13"/>
        <v>0</v>
      </c>
      <c r="AJ15" s="4">
        <f t="shared" si="13"/>
        <v>0</v>
      </c>
      <c r="AK15" s="4">
        <f t="shared" si="13"/>
        <v>0</v>
      </c>
    </row>
    <row r="16" spans="1:37" ht="24" customHeight="1">
      <c r="A16" s="54"/>
      <c r="B16" s="44"/>
      <c r="C16" s="43" t="s">
        <v>107</v>
      </c>
      <c r="D16" s="43"/>
      <c r="E16" s="1" t="s">
        <v>2</v>
      </c>
      <c r="F16" s="5">
        <v>2</v>
      </c>
      <c r="G16" s="38"/>
      <c r="H16" s="38"/>
      <c r="I16" s="49"/>
      <c r="J16" s="51"/>
      <c r="K16" s="47"/>
      <c r="L16" s="16"/>
      <c r="M16" s="4">
        <f t="shared" si="0"/>
        <v>0</v>
      </c>
      <c r="N16" s="4">
        <f t="shared" si="1"/>
        <v>0</v>
      </c>
      <c r="O16" s="11">
        <f t="shared" si="2"/>
        <v>99</v>
      </c>
      <c r="P16" s="11">
        <f t="shared" si="14"/>
        <v>0</v>
      </c>
      <c r="Q16" s="11">
        <f t="shared" si="3"/>
        <v>0</v>
      </c>
      <c r="R16" s="11">
        <f t="shared" si="4"/>
        <v>0</v>
      </c>
      <c r="S16" s="11">
        <f t="shared" si="5"/>
        <v>0</v>
      </c>
      <c r="T16" s="11">
        <f t="shared" si="6"/>
        <v>0</v>
      </c>
      <c r="U16" s="11">
        <f t="shared" si="7"/>
        <v>0</v>
      </c>
      <c r="V16" s="11">
        <f t="shared" si="8"/>
        <v>0</v>
      </c>
      <c r="W16" s="11">
        <f t="shared" si="9"/>
        <v>0</v>
      </c>
      <c r="X16" s="11">
        <f t="shared" si="10"/>
        <v>0</v>
      </c>
      <c r="Y16" s="11">
        <f t="shared" si="11"/>
        <v>0</v>
      </c>
      <c r="Z16" s="11">
        <f t="shared" si="12"/>
        <v>0</v>
      </c>
      <c r="AA16" s="4">
        <f t="shared" si="15"/>
        <v>0</v>
      </c>
      <c r="AB16" s="4">
        <f t="shared" si="13"/>
        <v>0</v>
      </c>
      <c r="AC16" s="4">
        <f t="shared" si="13"/>
        <v>0</v>
      </c>
      <c r="AD16" s="4">
        <f t="shared" si="13"/>
        <v>0</v>
      </c>
      <c r="AE16" s="4">
        <f t="shared" si="13"/>
        <v>0</v>
      </c>
      <c r="AF16" s="4">
        <f t="shared" si="13"/>
        <v>0</v>
      </c>
      <c r="AG16" s="4">
        <f t="shared" si="13"/>
        <v>0</v>
      </c>
      <c r="AH16" s="4">
        <f t="shared" si="13"/>
        <v>0</v>
      </c>
      <c r="AI16" s="4">
        <f t="shared" si="13"/>
        <v>0</v>
      </c>
      <c r="AJ16" s="4">
        <f t="shared" si="13"/>
        <v>0</v>
      </c>
      <c r="AK16" s="4">
        <f t="shared" si="13"/>
        <v>0</v>
      </c>
    </row>
    <row r="17" spans="1:37" ht="24" customHeight="1">
      <c r="A17" s="54"/>
      <c r="B17" s="44"/>
      <c r="C17" s="43" t="s">
        <v>108</v>
      </c>
      <c r="D17" s="43"/>
      <c r="E17" s="1" t="s">
        <v>2</v>
      </c>
      <c r="F17" s="5">
        <v>2</v>
      </c>
      <c r="G17" s="38"/>
      <c r="H17" s="38"/>
      <c r="I17" s="49"/>
      <c r="J17" s="51"/>
      <c r="K17" s="47"/>
      <c r="L17" s="16"/>
      <c r="M17" s="4">
        <f t="shared" si="0"/>
        <v>0</v>
      </c>
      <c r="N17" s="4">
        <f t="shared" si="1"/>
        <v>0</v>
      </c>
      <c r="O17" s="11">
        <f t="shared" si="2"/>
        <v>99</v>
      </c>
      <c r="P17" s="11">
        <f t="shared" si="14"/>
        <v>0</v>
      </c>
      <c r="Q17" s="11">
        <f t="shared" si="3"/>
        <v>0</v>
      </c>
      <c r="R17" s="11">
        <f t="shared" si="4"/>
        <v>0</v>
      </c>
      <c r="S17" s="11">
        <f t="shared" si="5"/>
        <v>0</v>
      </c>
      <c r="T17" s="11">
        <f t="shared" si="6"/>
        <v>0</v>
      </c>
      <c r="U17" s="11">
        <f t="shared" si="7"/>
        <v>0</v>
      </c>
      <c r="V17" s="11">
        <f t="shared" si="8"/>
        <v>0</v>
      </c>
      <c r="W17" s="11">
        <f t="shared" si="9"/>
        <v>0</v>
      </c>
      <c r="X17" s="11">
        <f t="shared" si="10"/>
        <v>0</v>
      </c>
      <c r="Y17" s="11">
        <f t="shared" si="11"/>
        <v>0</v>
      </c>
      <c r="Z17" s="11">
        <f t="shared" si="12"/>
        <v>0</v>
      </c>
      <c r="AA17" s="4">
        <f t="shared" si="15"/>
        <v>0</v>
      </c>
      <c r="AB17" s="4">
        <f t="shared" si="13"/>
        <v>0</v>
      </c>
      <c r="AC17" s="4">
        <f t="shared" si="13"/>
        <v>0</v>
      </c>
      <c r="AD17" s="4">
        <f t="shared" si="13"/>
        <v>0</v>
      </c>
      <c r="AE17" s="4">
        <f t="shared" si="13"/>
        <v>0</v>
      </c>
      <c r="AF17" s="4">
        <f t="shared" si="13"/>
        <v>0</v>
      </c>
      <c r="AG17" s="4">
        <f t="shared" si="13"/>
        <v>0</v>
      </c>
      <c r="AH17" s="4">
        <f t="shared" si="13"/>
        <v>0</v>
      </c>
      <c r="AI17" s="4">
        <f t="shared" si="13"/>
        <v>0</v>
      </c>
      <c r="AJ17" s="4">
        <f t="shared" si="13"/>
        <v>0</v>
      </c>
      <c r="AK17" s="4">
        <f t="shared" si="13"/>
        <v>0</v>
      </c>
    </row>
    <row r="18" spans="1:37" ht="24" customHeight="1">
      <c r="A18" s="54"/>
      <c r="B18" s="44"/>
      <c r="C18" s="43" t="s">
        <v>109</v>
      </c>
      <c r="D18" s="43"/>
      <c r="E18" s="1" t="s">
        <v>2</v>
      </c>
      <c r="F18" s="5">
        <v>2</v>
      </c>
      <c r="G18" s="38"/>
      <c r="H18" s="38"/>
      <c r="I18" s="49"/>
      <c r="J18" s="51"/>
      <c r="K18" s="47"/>
      <c r="L18" s="16"/>
      <c r="M18" s="4">
        <f t="shared" si="0"/>
        <v>0</v>
      </c>
      <c r="N18" s="4">
        <f t="shared" si="1"/>
        <v>0</v>
      </c>
      <c r="O18" s="11">
        <f t="shared" si="2"/>
        <v>99</v>
      </c>
      <c r="P18" s="11">
        <f t="shared" si="14"/>
        <v>0</v>
      </c>
      <c r="Q18" s="11">
        <f t="shared" si="3"/>
        <v>0</v>
      </c>
      <c r="R18" s="11">
        <f t="shared" si="4"/>
        <v>0</v>
      </c>
      <c r="S18" s="11">
        <f t="shared" si="5"/>
        <v>0</v>
      </c>
      <c r="T18" s="11">
        <f t="shared" si="6"/>
        <v>0</v>
      </c>
      <c r="U18" s="11">
        <f t="shared" si="7"/>
        <v>0</v>
      </c>
      <c r="V18" s="11">
        <f t="shared" si="8"/>
        <v>0</v>
      </c>
      <c r="W18" s="11">
        <f t="shared" si="9"/>
        <v>0</v>
      </c>
      <c r="X18" s="11">
        <f t="shared" si="10"/>
        <v>0</v>
      </c>
      <c r="Y18" s="11">
        <f t="shared" si="11"/>
        <v>0</v>
      </c>
      <c r="Z18" s="11">
        <f t="shared" si="12"/>
        <v>0</v>
      </c>
      <c r="AA18" s="4">
        <f t="shared" si="15"/>
        <v>0</v>
      </c>
      <c r="AB18" s="4">
        <f t="shared" si="13"/>
        <v>0</v>
      </c>
      <c r="AC18" s="4">
        <f t="shared" si="13"/>
        <v>0</v>
      </c>
      <c r="AD18" s="4">
        <f t="shared" si="13"/>
        <v>0</v>
      </c>
      <c r="AE18" s="4">
        <f t="shared" si="13"/>
        <v>0</v>
      </c>
      <c r="AF18" s="4">
        <f t="shared" si="13"/>
        <v>0</v>
      </c>
      <c r="AG18" s="4">
        <f t="shared" si="13"/>
        <v>0</v>
      </c>
      <c r="AH18" s="4">
        <f t="shared" si="13"/>
        <v>0</v>
      </c>
      <c r="AI18" s="4">
        <f t="shared" si="13"/>
        <v>0</v>
      </c>
      <c r="AJ18" s="4">
        <f t="shared" si="13"/>
        <v>0</v>
      </c>
      <c r="AK18" s="4">
        <f t="shared" si="13"/>
        <v>0</v>
      </c>
    </row>
    <row r="19" spans="1:37" ht="24" customHeight="1">
      <c r="A19" s="54"/>
      <c r="B19" s="44"/>
      <c r="C19" s="43" t="s">
        <v>110</v>
      </c>
      <c r="D19" s="43"/>
      <c r="E19" s="1" t="s">
        <v>1</v>
      </c>
      <c r="F19" s="5">
        <v>2</v>
      </c>
      <c r="G19" s="38"/>
      <c r="H19" s="38"/>
      <c r="I19" s="49"/>
      <c r="J19" s="51"/>
      <c r="K19" s="47"/>
      <c r="L19" s="16"/>
      <c r="M19" s="4">
        <f t="shared" si="0"/>
        <v>0</v>
      </c>
      <c r="N19" s="4">
        <f t="shared" si="1"/>
        <v>0</v>
      </c>
      <c r="O19" s="11">
        <f t="shared" si="2"/>
        <v>99</v>
      </c>
      <c r="P19" s="11">
        <f t="shared" si="14"/>
        <v>0</v>
      </c>
      <c r="Q19" s="11">
        <f t="shared" si="3"/>
        <v>0</v>
      </c>
      <c r="R19" s="11">
        <f t="shared" si="4"/>
        <v>0</v>
      </c>
      <c r="S19" s="11">
        <f t="shared" si="5"/>
        <v>0</v>
      </c>
      <c r="T19" s="11">
        <f t="shared" si="6"/>
        <v>0</v>
      </c>
      <c r="U19" s="11">
        <f t="shared" si="7"/>
        <v>0</v>
      </c>
      <c r="V19" s="11">
        <f t="shared" si="8"/>
        <v>0</v>
      </c>
      <c r="W19" s="11">
        <f t="shared" si="9"/>
        <v>0</v>
      </c>
      <c r="X19" s="11">
        <f t="shared" si="10"/>
        <v>0</v>
      </c>
      <c r="Y19" s="11">
        <f t="shared" si="11"/>
        <v>0</v>
      </c>
      <c r="Z19" s="11">
        <f t="shared" si="12"/>
        <v>0</v>
      </c>
      <c r="AA19" s="4">
        <f t="shared" si="15"/>
        <v>0</v>
      </c>
      <c r="AB19" s="4">
        <f t="shared" si="13"/>
        <v>0</v>
      </c>
      <c r="AC19" s="4">
        <f t="shared" si="13"/>
        <v>0</v>
      </c>
      <c r="AD19" s="4">
        <f t="shared" si="13"/>
        <v>0</v>
      </c>
      <c r="AE19" s="4">
        <f t="shared" si="13"/>
        <v>0</v>
      </c>
      <c r="AF19" s="4">
        <f t="shared" si="13"/>
        <v>0</v>
      </c>
      <c r="AG19" s="4">
        <f t="shared" si="13"/>
        <v>0</v>
      </c>
      <c r="AH19" s="4">
        <f t="shared" si="13"/>
        <v>0</v>
      </c>
      <c r="AI19" s="4">
        <f t="shared" si="13"/>
        <v>0</v>
      </c>
      <c r="AJ19" s="4">
        <f t="shared" si="13"/>
        <v>0</v>
      </c>
      <c r="AK19" s="4">
        <f t="shared" si="13"/>
        <v>0</v>
      </c>
    </row>
    <row r="20" spans="1:37" ht="24" customHeight="1">
      <c r="A20" s="54"/>
      <c r="B20" s="44"/>
      <c r="C20" s="43" t="s">
        <v>111</v>
      </c>
      <c r="D20" s="43"/>
      <c r="E20" s="1" t="s">
        <v>3</v>
      </c>
      <c r="F20" s="5">
        <v>2</v>
      </c>
      <c r="G20" s="38"/>
      <c r="H20" s="38"/>
      <c r="I20" s="49"/>
      <c r="J20" s="51"/>
      <c r="K20" s="47"/>
      <c r="L20" s="16"/>
      <c r="M20" s="4">
        <f t="shared" si="0"/>
        <v>0</v>
      </c>
      <c r="N20" s="4">
        <f t="shared" si="1"/>
        <v>0</v>
      </c>
      <c r="O20" s="11">
        <f t="shared" si="2"/>
        <v>99</v>
      </c>
      <c r="P20" s="11">
        <f t="shared" si="14"/>
        <v>0</v>
      </c>
      <c r="Q20" s="11">
        <f t="shared" si="3"/>
        <v>0</v>
      </c>
      <c r="R20" s="11">
        <f t="shared" si="4"/>
        <v>0</v>
      </c>
      <c r="S20" s="11">
        <f t="shared" si="5"/>
        <v>0</v>
      </c>
      <c r="T20" s="11">
        <f t="shared" si="6"/>
        <v>0</v>
      </c>
      <c r="U20" s="11">
        <f t="shared" si="7"/>
        <v>0</v>
      </c>
      <c r="V20" s="11">
        <f t="shared" si="8"/>
        <v>0</v>
      </c>
      <c r="W20" s="11">
        <f t="shared" si="9"/>
        <v>0</v>
      </c>
      <c r="X20" s="11">
        <f t="shared" si="10"/>
        <v>0</v>
      </c>
      <c r="Y20" s="11">
        <f t="shared" si="11"/>
        <v>0</v>
      </c>
      <c r="Z20" s="11">
        <f t="shared" si="12"/>
        <v>0</v>
      </c>
      <c r="AA20" s="4">
        <f t="shared" si="15"/>
        <v>0</v>
      </c>
      <c r="AB20" s="4">
        <f aca="true" t="shared" si="18" ref="AB20:AK20">IF($O20=AB$3,$M20,0)</f>
        <v>0</v>
      </c>
      <c r="AC20" s="4">
        <f t="shared" si="18"/>
        <v>0</v>
      </c>
      <c r="AD20" s="4">
        <f t="shared" si="18"/>
        <v>0</v>
      </c>
      <c r="AE20" s="4">
        <f t="shared" si="18"/>
        <v>0</v>
      </c>
      <c r="AF20" s="4">
        <f t="shared" si="18"/>
        <v>0</v>
      </c>
      <c r="AG20" s="4">
        <f t="shared" si="18"/>
        <v>0</v>
      </c>
      <c r="AH20" s="4">
        <f t="shared" si="18"/>
        <v>0</v>
      </c>
      <c r="AI20" s="4">
        <f t="shared" si="18"/>
        <v>0</v>
      </c>
      <c r="AJ20" s="4">
        <f t="shared" si="18"/>
        <v>0</v>
      </c>
      <c r="AK20" s="4">
        <f t="shared" si="18"/>
        <v>0</v>
      </c>
    </row>
    <row r="21" spans="1:37" ht="24" customHeight="1">
      <c r="A21" s="54"/>
      <c r="B21" s="44"/>
      <c r="C21" s="43" t="s">
        <v>112</v>
      </c>
      <c r="D21" s="43"/>
      <c r="E21" s="1" t="s">
        <v>74</v>
      </c>
      <c r="F21" s="5">
        <v>1</v>
      </c>
      <c r="G21" s="38"/>
      <c r="H21" s="38"/>
      <c r="I21" s="49"/>
      <c r="J21" s="51"/>
      <c r="K21" s="47"/>
      <c r="L21" s="16"/>
      <c r="M21" s="4">
        <f t="shared" si="0"/>
        <v>0</v>
      </c>
      <c r="N21" s="4">
        <f t="shared" si="1"/>
        <v>0</v>
      </c>
      <c r="O21" s="11">
        <f t="shared" si="2"/>
        <v>99</v>
      </c>
      <c r="P21" s="11">
        <f t="shared" si="14"/>
        <v>0</v>
      </c>
      <c r="Q21" s="11">
        <f t="shared" si="3"/>
        <v>0</v>
      </c>
      <c r="R21" s="11">
        <f t="shared" si="4"/>
        <v>0</v>
      </c>
      <c r="S21" s="11">
        <f t="shared" si="5"/>
        <v>0</v>
      </c>
      <c r="T21" s="11">
        <f t="shared" si="6"/>
        <v>0</v>
      </c>
      <c r="U21" s="11">
        <f t="shared" si="7"/>
        <v>0</v>
      </c>
      <c r="V21" s="11">
        <f t="shared" si="8"/>
        <v>0</v>
      </c>
      <c r="W21" s="11">
        <f t="shared" si="9"/>
        <v>0</v>
      </c>
      <c r="X21" s="11">
        <f t="shared" si="10"/>
        <v>0</v>
      </c>
      <c r="Y21" s="11">
        <f t="shared" si="11"/>
        <v>0</v>
      </c>
      <c r="Z21" s="11">
        <f t="shared" si="12"/>
        <v>0</v>
      </c>
      <c r="AA21" s="4">
        <f aca="true" t="shared" si="19" ref="AA21:AK36">IF($O21=AA$3,$M21,0)</f>
        <v>0</v>
      </c>
      <c r="AB21" s="4">
        <f t="shared" si="19"/>
        <v>0</v>
      </c>
      <c r="AC21" s="4">
        <f t="shared" si="19"/>
        <v>0</v>
      </c>
      <c r="AD21" s="4">
        <f t="shared" si="19"/>
        <v>0</v>
      </c>
      <c r="AE21" s="4">
        <f t="shared" si="19"/>
        <v>0</v>
      </c>
      <c r="AF21" s="4">
        <f t="shared" si="19"/>
        <v>0</v>
      </c>
      <c r="AG21" s="4">
        <f t="shared" si="19"/>
        <v>0</v>
      </c>
      <c r="AH21" s="4">
        <f t="shared" si="19"/>
        <v>0</v>
      </c>
      <c r="AI21" s="4">
        <f t="shared" si="19"/>
        <v>0</v>
      </c>
      <c r="AJ21" s="4">
        <f t="shared" si="19"/>
        <v>0</v>
      </c>
      <c r="AK21" s="4">
        <f t="shared" si="19"/>
        <v>0</v>
      </c>
    </row>
    <row r="22" spans="1:37" ht="24" customHeight="1">
      <c r="A22" s="54"/>
      <c r="B22" s="44"/>
      <c r="C22" s="43" t="s">
        <v>113</v>
      </c>
      <c r="D22" s="43"/>
      <c r="E22" s="1" t="s">
        <v>3</v>
      </c>
      <c r="F22" s="5">
        <v>2</v>
      </c>
      <c r="G22" s="38"/>
      <c r="H22" s="38"/>
      <c r="I22" s="49"/>
      <c r="J22" s="51"/>
      <c r="K22" s="47"/>
      <c r="L22" s="16"/>
      <c r="M22" s="4">
        <f t="shared" si="0"/>
        <v>0</v>
      </c>
      <c r="N22" s="4">
        <f t="shared" si="1"/>
        <v>0</v>
      </c>
      <c r="O22" s="11">
        <f t="shared" si="2"/>
        <v>99</v>
      </c>
      <c r="P22" s="11">
        <f t="shared" si="14"/>
        <v>0</v>
      </c>
      <c r="Q22" s="11">
        <f t="shared" si="3"/>
        <v>0</v>
      </c>
      <c r="R22" s="11">
        <f t="shared" si="4"/>
        <v>0</v>
      </c>
      <c r="S22" s="11">
        <f t="shared" si="5"/>
        <v>0</v>
      </c>
      <c r="T22" s="11">
        <f t="shared" si="6"/>
        <v>0</v>
      </c>
      <c r="U22" s="11">
        <f t="shared" si="7"/>
        <v>0</v>
      </c>
      <c r="V22" s="11">
        <f t="shared" si="8"/>
        <v>0</v>
      </c>
      <c r="W22" s="11">
        <f t="shared" si="9"/>
        <v>0</v>
      </c>
      <c r="X22" s="11">
        <f t="shared" si="10"/>
        <v>0</v>
      </c>
      <c r="Y22" s="11">
        <f t="shared" si="11"/>
        <v>0</v>
      </c>
      <c r="Z22" s="11">
        <f t="shared" si="12"/>
        <v>0</v>
      </c>
      <c r="AA22" s="4">
        <f t="shared" si="19"/>
        <v>0</v>
      </c>
      <c r="AB22" s="4">
        <f t="shared" si="19"/>
        <v>0</v>
      </c>
      <c r="AC22" s="4">
        <f t="shared" si="19"/>
        <v>0</v>
      </c>
      <c r="AD22" s="4">
        <f t="shared" si="19"/>
        <v>0</v>
      </c>
      <c r="AE22" s="4">
        <f t="shared" si="19"/>
        <v>0</v>
      </c>
      <c r="AF22" s="4">
        <f t="shared" si="19"/>
        <v>0</v>
      </c>
      <c r="AG22" s="4">
        <f t="shared" si="19"/>
        <v>0</v>
      </c>
      <c r="AH22" s="4">
        <f t="shared" si="19"/>
        <v>0</v>
      </c>
      <c r="AI22" s="4">
        <f t="shared" si="19"/>
        <v>0</v>
      </c>
      <c r="AJ22" s="4">
        <f t="shared" si="19"/>
        <v>0</v>
      </c>
      <c r="AK22" s="4">
        <f t="shared" si="19"/>
        <v>0</v>
      </c>
    </row>
    <row r="23" spans="1:37" ht="24" customHeight="1">
      <c r="A23" s="54"/>
      <c r="B23" s="44"/>
      <c r="C23" s="43" t="s">
        <v>114</v>
      </c>
      <c r="D23" s="43"/>
      <c r="E23" s="1" t="s">
        <v>4</v>
      </c>
      <c r="F23" s="5">
        <v>2</v>
      </c>
      <c r="G23" s="38"/>
      <c r="H23" s="38"/>
      <c r="I23" s="49"/>
      <c r="J23" s="51"/>
      <c r="K23" s="47"/>
      <c r="L23" s="16"/>
      <c r="M23" s="4">
        <f t="shared" si="0"/>
        <v>0</v>
      </c>
      <c r="N23" s="4">
        <f t="shared" si="1"/>
        <v>0</v>
      </c>
      <c r="O23" s="11">
        <f t="shared" si="2"/>
        <v>99</v>
      </c>
      <c r="P23" s="11">
        <f aca="true" t="shared" si="20" ref="P23:Z23">IF($O23=AA$3,$N23,0)</f>
        <v>0</v>
      </c>
      <c r="Q23" s="11">
        <f t="shared" si="20"/>
        <v>0</v>
      </c>
      <c r="R23" s="11">
        <f t="shared" si="20"/>
        <v>0</v>
      </c>
      <c r="S23" s="11">
        <f t="shared" si="20"/>
        <v>0</v>
      </c>
      <c r="T23" s="11">
        <f t="shared" si="20"/>
        <v>0</v>
      </c>
      <c r="U23" s="11">
        <f t="shared" si="20"/>
        <v>0</v>
      </c>
      <c r="V23" s="11">
        <f t="shared" si="20"/>
        <v>0</v>
      </c>
      <c r="W23" s="11">
        <f t="shared" si="20"/>
        <v>0</v>
      </c>
      <c r="X23" s="11">
        <f t="shared" si="20"/>
        <v>0</v>
      </c>
      <c r="Y23" s="11">
        <f t="shared" si="20"/>
        <v>0</v>
      </c>
      <c r="Z23" s="11">
        <f t="shared" si="20"/>
        <v>0</v>
      </c>
      <c r="AA23" s="4">
        <f t="shared" si="19"/>
        <v>0</v>
      </c>
      <c r="AB23" s="4">
        <f t="shared" si="19"/>
        <v>0</v>
      </c>
      <c r="AC23" s="4">
        <f t="shared" si="19"/>
        <v>0</v>
      </c>
      <c r="AD23" s="4">
        <f t="shared" si="19"/>
        <v>0</v>
      </c>
      <c r="AE23" s="4">
        <f t="shared" si="19"/>
        <v>0</v>
      </c>
      <c r="AF23" s="4">
        <f t="shared" si="19"/>
        <v>0</v>
      </c>
      <c r="AG23" s="4">
        <f t="shared" si="19"/>
        <v>0</v>
      </c>
      <c r="AH23" s="4">
        <f t="shared" si="19"/>
        <v>0</v>
      </c>
      <c r="AI23" s="4">
        <f t="shared" si="19"/>
        <v>0</v>
      </c>
      <c r="AJ23" s="4">
        <f t="shared" si="19"/>
        <v>0</v>
      </c>
      <c r="AK23" s="4">
        <f t="shared" si="19"/>
        <v>0</v>
      </c>
    </row>
    <row r="24" spans="1:37" ht="24" customHeight="1">
      <c r="A24" s="54"/>
      <c r="B24" s="44"/>
      <c r="C24" s="43" t="s">
        <v>115</v>
      </c>
      <c r="D24" s="43"/>
      <c r="E24" s="1" t="s">
        <v>1</v>
      </c>
      <c r="F24" s="5">
        <v>2</v>
      </c>
      <c r="G24" s="38"/>
      <c r="H24" s="38"/>
      <c r="I24" s="49"/>
      <c r="J24" s="51"/>
      <c r="K24" s="47"/>
      <c r="L24" s="16"/>
      <c r="M24" s="4">
        <f t="shared" si="0"/>
        <v>0</v>
      </c>
      <c r="N24" s="4">
        <f t="shared" si="1"/>
        <v>0</v>
      </c>
      <c r="O24" s="11">
        <f t="shared" si="2"/>
        <v>99</v>
      </c>
      <c r="P24" s="11">
        <f t="shared" si="14"/>
        <v>0</v>
      </c>
      <c r="Q24" s="11">
        <f t="shared" si="3"/>
        <v>0</v>
      </c>
      <c r="R24" s="11">
        <f t="shared" si="4"/>
        <v>0</v>
      </c>
      <c r="S24" s="11">
        <f t="shared" si="5"/>
        <v>0</v>
      </c>
      <c r="T24" s="11">
        <f t="shared" si="6"/>
        <v>0</v>
      </c>
      <c r="U24" s="11">
        <f t="shared" si="7"/>
        <v>0</v>
      </c>
      <c r="V24" s="11">
        <f t="shared" si="8"/>
        <v>0</v>
      </c>
      <c r="W24" s="11">
        <f t="shared" si="9"/>
        <v>0</v>
      </c>
      <c r="X24" s="11">
        <f t="shared" si="10"/>
        <v>0</v>
      </c>
      <c r="Y24" s="11">
        <f t="shared" si="11"/>
        <v>0</v>
      </c>
      <c r="Z24" s="11">
        <f t="shared" si="12"/>
        <v>0</v>
      </c>
      <c r="AA24" s="4">
        <f t="shared" si="19"/>
        <v>0</v>
      </c>
      <c r="AB24" s="4">
        <f t="shared" si="19"/>
        <v>0</v>
      </c>
      <c r="AC24" s="4">
        <f t="shared" si="19"/>
        <v>0</v>
      </c>
      <c r="AD24" s="4">
        <f t="shared" si="19"/>
        <v>0</v>
      </c>
      <c r="AE24" s="4">
        <f t="shared" si="19"/>
        <v>0</v>
      </c>
      <c r="AF24" s="4">
        <f t="shared" si="19"/>
        <v>0</v>
      </c>
      <c r="AG24" s="4">
        <f t="shared" si="19"/>
        <v>0</v>
      </c>
      <c r="AH24" s="4">
        <f t="shared" si="19"/>
        <v>0</v>
      </c>
      <c r="AI24" s="4">
        <f t="shared" si="19"/>
        <v>0</v>
      </c>
      <c r="AJ24" s="4">
        <f t="shared" si="19"/>
        <v>0</v>
      </c>
      <c r="AK24" s="4">
        <f t="shared" si="19"/>
        <v>0</v>
      </c>
    </row>
    <row r="25" spans="1:37" ht="24" customHeight="1">
      <c r="A25" s="54"/>
      <c r="B25" s="44"/>
      <c r="C25" s="43" t="s">
        <v>116</v>
      </c>
      <c r="D25" s="43"/>
      <c r="E25" s="1" t="s">
        <v>2</v>
      </c>
      <c r="F25" s="5">
        <v>2</v>
      </c>
      <c r="G25" s="38"/>
      <c r="H25" s="38"/>
      <c r="I25" s="49"/>
      <c r="J25" s="51"/>
      <c r="K25" s="47"/>
      <c r="L25" s="16"/>
      <c r="M25" s="4">
        <f t="shared" si="0"/>
        <v>0</v>
      </c>
      <c r="N25" s="4">
        <f t="shared" si="1"/>
        <v>0</v>
      </c>
      <c r="O25" s="11">
        <f t="shared" si="2"/>
        <v>99</v>
      </c>
      <c r="P25" s="11">
        <f t="shared" si="14"/>
        <v>0</v>
      </c>
      <c r="Q25" s="11">
        <f t="shared" si="3"/>
        <v>0</v>
      </c>
      <c r="R25" s="11">
        <f t="shared" si="4"/>
        <v>0</v>
      </c>
      <c r="S25" s="11">
        <f t="shared" si="5"/>
        <v>0</v>
      </c>
      <c r="T25" s="11">
        <f t="shared" si="6"/>
        <v>0</v>
      </c>
      <c r="U25" s="11">
        <f t="shared" si="7"/>
        <v>0</v>
      </c>
      <c r="V25" s="11">
        <f t="shared" si="8"/>
        <v>0</v>
      </c>
      <c r="W25" s="11">
        <f t="shared" si="9"/>
        <v>0</v>
      </c>
      <c r="X25" s="11">
        <f t="shared" si="10"/>
        <v>0</v>
      </c>
      <c r="Y25" s="11">
        <f t="shared" si="11"/>
        <v>0</v>
      </c>
      <c r="Z25" s="11">
        <f t="shared" si="12"/>
        <v>0</v>
      </c>
      <c r="AA25" s="4">
        <f t="shared" si="19"/>
        <v>0</v>
      </c>
      <c r="AB25" s="4">
        <f t="shared" si="19"/>
        <v>0</v>
      </c>
      <c r="AC25" s="4">
        <f t="shared" si="19"/>
        <v>0</v>
      </c>
      <c r="AD25" s="4">
        <f t="shared" si="19"/>
        <v>0</v>
      </c>
      <c r="AE25" s="4">
        <f t="shared" si="19"/>
        <v>0</v>
      </c>
      <c r="AF25" s="4">
        <f t="shared" si="19"/>
        <v>0</v>
      </c>
      <c r="AG25" s="4">
        <f t="shared" si="19"/>
        <v>0</v>
      </c>
      <c r="AH25" s="4">
        <f t="shared" si="19"/>
        <v>0</v>
      </c>
      <c r="AI25" s="4">
        <f t="shared" si="19"/>
        <v>0</v>
      </c>
      <c r="AJ25" s="4">
        <f t="shared" si="19"/>
        <v>0</v>
      </c>
      <c r="AK25" s="4">
        <f t="shared" si="19"/>
        <v>0</v>
      </c>
    </row>
    <row r="26" spans="1:37" ht="24" customHeight="1">
      <c r="A26" s="54"/>
      <c r="B26" s="43" t="s">
        <v>87</v>
      </c>
      <c r="C26" s="43" t="s">
        <v>117</v>
      </c>
      <c r="D26" s="43"/>
      <c r="E26" s="1" t="s">
        <v>30</v>
      </c>
      <c r="F26" s="5">
        <v>2</v>
      </c>
      <c r="G26" s="38"/>
      <c r="H26" s="38"/>
      <c r="I26" s="49">
        <f>SUM(N26:N45)</f>
        <v>0</v>
      </c>
      <c r="J26" s="51" t="str">
        <f>IF(SUM(N26:N45)=0,"0",SUM(M26:M45))</f>
        <v>0</v>
      </c>
      <c r="K26" s="47" t="str">
        <f>IF(SUM(N26:N45)=0,"0",SUM(M26:M45)/SUM(N26:N45))</f>
        <v>0</v>
      </c>
      <c r="L26" s="14"/>
      <c r="M26" s="4">
        <f t="shared" si="0"/>
        <v>0</v>
      </c>
      <c r="N26" s="4">
        <f t="shared" si="1"/>
        <v>0</v>
      </c>
      <c r="O26" s="11">
        <f t="shared" si="2"/>
        <v>99</v>
      </c>
      <c r="P26" s="11">
        <f t="shared" si="14"/>
        <v>0</v>
      </c>
      <c r="Q26" s="11">
        <f t="shared" si="3"/>
        <v>0</v>
      </c>
      <c r="R26" s="11">
        <f t="shared" si="4"/>
        <v>0</v>
      </c>
      <c r="S26" s="11">
        <f t="shared" si="5"/>
        <v>0</v>
      </c>
      <c r="T26" s="11">
        <f t="shared" si="6"/>
        <v>0</v>
      </c>
      <c r="U26" s="11">
        <f t="shared" si="7"/>
        <v>0</v>
      </c>
      <c r="V26" s="11">
        <f t="shared" si="8"/>
        <v>0</v>
      </c>
      <c r="W26" s="11">
        <f t="shared" si="9"/>
        <v>0</v>
      </c>
      <c r="X26" s="11">
        <f t="shared" si="10"/>
        <v>0</v>
      </c>
      <c r="Y26" s="11">
        <f t="shared" si="11"/>
        <v>0</v>
      </c>
      <c r="Z26" s="11">
        <f t="shared" si="12"/>
        <v>0</v>
      </c>
      <c r="AA26" s="4">
        <f t="shared" si="19"/>
        <v>0</v>
      </c>
      <c r="AB26" s="4">
        <f t="shared" si="19"/>
        <v>0</v>
      </c>
      <c r="AC26" s="4">
        <f t="shared" si="19"/>
        <v>0</v>
      </c>
      <c r="AD26" s="4">
        <f t="shared" si="19"/>
        <v>0</v>
      </c>
      <c r="AE26" s="4">
        <f t="shared" si="19"/>
        <v>0</v>
      </c>
      <c r="AF26" s="4">
        <f t="shared" si="19"/>
        <v>0</v>
      </c>
      <c r="AG26" s="4">
        <f t="shared" si="19"/>
        <v>0</v>
      </c>
      <c r="AH26" s="4">
        <f t="shared" si="19"/>
        <v>0</v>
      </c>
      <c r="AI26" s="4">
        <f t="shared" si="19"/>
        <v>0</v>
      </c>
      <c r="AJ26" s="4">
        <f t="shared" si="19"/>
        <v>0</v>
      </c>
      <c r="AK26" s="4">
        <f t="shared" si="19"/>
        <v>0</v>
      </c>
    </row>
    <row r="27" spans="1:37" ht="24" customHeight="1">
      <c r="A27" s="54"/>
      <c r="B27" s="44"/>
      <c r="C27" s="43" t="s">
        <v>118</v>
      </c>
      <c r="D27" s="43"/>
      <c r="E27" s="1" t="s">
        <v>4</v>
      </c>
      <c r="F27" s="5">
        <v>2</v>
      </c>
      <c r="G27" s="38"/>
      <c r="H27" s="38"/>
      <c r="I27" s="49"/>
      <c r="J27" s="51"/>
      <c r="K27" s="47"/>
      <c r="L27" s="16"/>
      <c r="M27" s="4">
        <f t="shared" si="0"/>
        <v>0</v>
      </c>
      <c r="N27" s="4">
        <f t="shared" si="1"/>
        <v>0</v>
      </c>
      <c r="O27" s="11">
        <f t="shared" si="2"/>
        <v>99</v>
      </c>
      <c r="P27" s="11">
        <f t="shared" si="14"/>
        <v>0</v>
      </c>
      <c r="Q27" s="11">
        <f t="shared" si="3"/>
        <v>0</v>
      </c>
      <c r="R27" s="11">
        <f t="shared" si="4"/>
        <v>0</v>
      </c>
      <c r="S27" s="11">
        <f t="shared" si="5"/>
        <v>0</v>
      </c>
      <c r="T27" s="11">
        <f t="shared" si="6"/>
        <v>0</v>
      </c>
      <c r="U27" s="11">
        <f t="shared" si="7"/>
        <v>0</v>
      </c>
      <c r="V27" s="11">
        <f t="shared" si="8"/>
        <v>0</v>
      </c>
      <c r="W27" s="11">
        <f t="shared" si="9"/>
        <v>0</v>
      </c>
      <c r="X27" s="11">
        <f t="shared" si="10"/>
        <v>0</v>
      </c>
      <c r="Y27" s="11">
        <f t="shared" si="11"/>
        <v>0</v>
      </c>
      <c r="Z27" s="11">
        <f t="shared" si="12"/>
        <v>0</v>
      </c>
      <c r="AA27" s="4">
        <f t="shared" si="19"/>
        <v>0</v>
      </c>
      <c r="AB27" s="4">
        <f t="shared" si="19"/>
        <v>0</v>
      </c>
      <c r="AC27" s="4">
        <f t="shared" si="19"/>
        <v>0</v>
      </c>
      <c r="AD27" s="4">
        <f t="shared" si="19"/>
        <v>0</v>
      </c>
      <c r="AE27" s="4">
        <f t="shared" si="19"/>
        <v>0</v>
      </c>
      <c r="AF27" s="4">
        <f t="shared" si="19"/>
        <v>0</v>
      </c>
      <c r="AG27" s="4">
        <f t="shared" si="19"/>
        <v>0</v>
      </c>
      <c r="AH27" s="4">
        <f t="shared" si="19"/>
        <v>0</v>
      </c>
      <c r="AI27" s="4">
        <f t="shared" si="19"/>
        <v>0</v>
      </c>
      <c r="AJ27" s="4">
        <f t="shared" si="19"/>
        <v>0</v>
      </c>
      <c r="AK27" s="4">
        <f t="shared" si="19"/>
        <v>0</v>
      </c>
    </row>
    <row r="28" spans="1:37" ht="24" customHeight="1">
      <c r="A28" s="54"/>
      <c r="B28" s="44"/>
      <c r="C28" s="43" t="s">
        <v>119</v>
      </c>
      <c r="D28" s="43"/>
      <c r="E28" s="1" t="s">
        <v>25</v>
      </c>
      <c r="F28" s="5">
        <v>1</v>
      </c>
      <c r="G28" s="38"/>
      <c r="H28" s="38"/>
      <c r="I28" s="49"/>
      <c r="J28" s="51"/>
      <c r="K28" s="47"/>
      <c r="L28" s="16"/>
      <c r="M28" s="4">
        <f t="shared" si="0"/>
        <v>0</v>
      </c>
      <c r="N28" s="4">
        <f t="shared" si="1"/>
        <v>0</v>
      </c>
      <c r="O28" s="11">
        <f t="shared" si="2"/>
        <v>99</v>
      </c>
      <c r="P28" s="11">
        <f t="shared" si="14"/>
        <v>0</v>
      </c>
      <c r="Q28" s="11">
        <f t="shared" si="3"/>
        <v>0</v>
      </c>
      <c r="R28" s="11">
        <f t="shared" si="4"/>
        <v>0</v>
      </c>
      <c r="S28" s="11">
        <f t="shared" si="5"/>
        <v>0</v>
      </c>
      <c r="T28" s="11">
        <f t="shared" si="6"/>
        <v>0</v>
      </c>
      <c r="U28" s="11">
        <f t="shared" si="7"/>
        <v>0</v>
      </c>
      <c r="V28" s="11">
        <f t="shared" si="8"/>
        <v>0</v>
      </c>
      <c r="W28" s="11">
        <f t="shared" si="9"/>
        <v>0</v>
      </c>
      <c r="X28" s="11">
        <f t="shared" si="10"/>
        <v>0</v>
      </c>
      <c r="Y28" s="11">
        <f t="shared" si="11"/>
        <v>0</v>
      </c>
      <c r="Z28" s="11">
        <f t="shared" si="12"/>
        <v>0</v>
      </c>
      <c r="AA28" s="4">
        <f t="shared" si="19"/>
        <v>0</v>
      </c>
      <c r="AB28" s="4">
        <f t="shared" si="19"/>
        <v>0</v>
      </c>
      <c r="AC28" s="4">
        <f t="shared" si="19"/>
        <v>0</v>
      </c>
      <c r="AD28" s="4">
        <f t="shared" si="19"/>
        <v>0</v>
      </c>
      <c r="AE28" s="4">
        <f t="shared" si="19"/>
        <v>0</v>
      </c>
      <c r="AF28" s="4">
        <f t="shared" si="19"/>
        <v>0</v>
      </c>
      <c r="AG28" s="4">
        <f t="shared" si="19"/>
        <v>0</v>
      </c>
      <c r="AH28" s="4">
        <f t="shared" si="19"/>
        <v>0</v>
      </c>
      <c r="AI28" s="4">
        <f t="shared" si="19"/>
        <v>0</v>
      </c>
      <c r="AJ28" s="4">
        <f t="shared" si="19"/>
        <v>0</v>
      </c>
      <c r="AK28" s="4">
        <f t="shared" si="19"/>
        <v>0</v>
      </c>
    </row>
    <row r="29" spans="1:37" ht="24" customHeight="1">
      <c r="A29" s="54"/>
      <c r="B29" s="44"/>
      <c r="C29" s="43" t="s">
        <v>120</v>
      </c>
      <c r="D29" s="46"/>
      <c r="E29" s="1" t="s">
        <v>30</v>
      </c>
      <c r="F29" s="5">
        <v>2</v>
      </c>
      <c r="G29" s="38"/>
      <c r="H29" s="38"/>
      <c r="I29" s="49"/>
      <c r="J29" s="51"/>
      <c r="K29" s="47"/>
      <c r="L29" s="16"/>
      <c r="M29" s="4">
        <f t="shared" si="0"/>
        <v>0</v>
      </c>
      <c r="N29" s="4">
        <f t="shared" si="1"/>
        <v>0</v>
      </c>
      <c r="O29" s="11">
        <f t="shared" si="2"/>
        <v>99</v>
      </c>
      <c r="P29" s="11">
        <f t="shared" si="14"/>
        <v>0</v>
      </c>
      <c r="Q29" s="11">
        <f t="shared" si="3"/>
        <v>0</v>
      </c>
      <c r="R29" s="11">
        <f t="shared" si="4"/>
        <v>0</v>
      </c>
      <c r="S29" s="11">
        <f t="shared" si="5"/>
        <v>0</v>
      </c>
      <c r="T29" s="11">
        <f t="shared" si="6"/>
        <v>0</v>
      </c>
      <c r="U29" s="11">
        <f t="shared" si="7"/>
        <v>0</v>
      </c>
      <c r="V29" s="11">
        <f t="shared" si="8"/>
        <v>0</v>
      </c>
      <c r="W29" s="11">
        <f t="shared" si="9"/>
        <v>0</v>
      </c>
      <c r="X29" s="11">
        <f t="shared" si="10"/>
        <v>0</v>
      </c>
      <c r="Y29" s="11">
        <f t="shared" si="11"/>
        <v>0</v>
      </c>
      <c r="Z29" s="11">
        <f t="shared" si="12"/>
        <v>0</v>
      </c>
      <c r="AA29" s="4">
        <f t="shared" si="19"/>
        <v>0</v>
      </c>
      <c r="AB29" s="4">
        <f t="shared" si="19"/>
        <v>0</v>
      </c>
      <c r="AC29" s="4">
        <f t="shared" si="19"/>
        <v>0</v>
      </c>
      <c r="AD29" s="4">
        <f t="shared" si="19"/>
        <v>0</v>
      </c>
      <c r="AE29" s="4">
        <f t="shared" si="19"/>
        <v>0</v>
      </c>
      <c r="AF29" s="4">
        <f t="shared" si="19"/>
        <v>0</v>
      </c>
      <c r="AG29" s="4">
        <f t="shared" si="19"/>
        <v>0</v>
      </c>
      <c r="AH29" s="4">
        <f t="shared" si="19"/>
        <v>0</v>
      </c>
      <c r="AI29" s="4">
        <f t="shared" si="19"/>
        <v>0</v>
      </c>
      <c r="AJ29" s="4">
        <f t="shared" si="19"/>
        <v>0</v>
      </c>
      <c r="AK29" s="4">
        <f t="shared" si="19"/>
        <v>0</v>
      </c>
    </row>
    <row r="30" spans="1:37" ht="24" customHeight="1">
      <c r="A30" s="54"/>
      <c r="B30" s="44"/>
      <c r="C30" s="43" t="s">
        <v>121</v>
      </c>
      <c r="D30" s="43"/>
      <c r="E30" s="1" t="s">
        <v>5</v>
      </c>
      <c r="F30" s="5">
        <v>2</v>
      </c>
      <c r="G30" s="38"/>
      <c r="H30" s="38"/>
      <c r="I30" s="49"/>
      <c r="J30" s="51"/>
      <c r="K30" s="47"/>
      <c r="L30" s="16"/>
      <c r="M30" s="4">
        <f t="shared" si="0"/>
        <v>0</v>
      </c>
      <c r="N30" s="4">
        <f t="shared" si="1"/>
        <v>0</v>
      </c>
      <c r="O30" s="11">
        <f t="shared" si="2"/>
        <v>99</v>
      </c>
      <c r="P30" s="11">
        <f t="shared" si="14"/>
        <v>0</v>
      </c>
      <c r="Q30" s="11">
        <f t="shared" si="3"/>
        <v>0</v>
      </c>
      <c r="R30" s="11">
        <f t="shared" si="4"/>
        <v>0</v>
      </c>
      <c r="S30" s="11">
        <f t="shared" si="5"/>
        <v>0</v>
      </c>
      <c r="T30" s="11">
        <f t="shared" si="6"/>
        <v>0</v>
      </c>
      <c r="U30" s="11">
        <f t="shared" si="7"/>
        <v>0</v>
      </c>
      <c r="V30" s="11">
        <f t="shared" si="8"/>
        <v>0</v>
      </c>
      <c r="W30" s="11">
        <f t="shared" si="9"/>
        <v>0</v>
      </c>
      <c r="X30" s="11">
        <f t="shared" si="10"/>
        <v>0</v>
      </c>
      <c r="Y30" s="11">
        <f t="shared" si="11"/>
        <v>0</v>
      </c>
      <c r="Z30" s="11">
        <f t="shared" si="12"/>
        <v>0</v>
      </c>
      <c r="AA30" s="4">
        <f t="shared" si="19"/>
        <v>0</v>
      </c>
      <c r="AB30" s="4">
        <f t="shared" si="19"/>
        <v>0</v>
      </c>
      <c r="AC30" s="4">
        <f t="shared" si="19"/>
        <v>0</v>
      </c>
      <c r="AD30" s="4">
        <f t="shared" si="19"/>
        <v>0</v>
      </c>
      <c r="AE30" s="4">
        <f t="shared" si="19"/>
        <v>0</v>
      </c>
      <c r="AF30" s="4">
        <f t="shared" si="19"/>
        <v>0</v>
      </c>
      <c r="AG30" s="4">
        <f t="shared" si="19"/>
        <v>0</v>
      </c>
      <c r="AH30" s="4">
        <f t="shared" si="19"/>
        <v>0</v>
      </c>
      <c r="AI30" s="4">
        <f t="shared" si="19"/>
        <v>0</v>
      </c>
      <c r="AJ30" s="4">
        <f t="shared" si="19"/>
        <v>0</v>
      </c>
      <c r="AK30" s="4">
        <f t="shared" si="19"/>
        <v>0</v>
      </c>
    </row>
    <row r="31" spans="1:37" ht="24" customHeight="1">
      <c r="A31" s="54"/>
      <c r="B31" s="44"/>
      <c r="C31" s="43" t="s">
        <v>122</v>
      </c>
      <c r="D31" s="43"/>
      <c r="E31" s="1" t="s">
        <v>5</v>
      </c>
      <c r="F31" s="5">
        <v>2</v>
      </c>
      <c r="G31" s="38"/>
      <c r="H31" s="38"/>
      <c r="I31" s="49"/>
      <c r="J31" s="51"/>
      <c r="K31" s="47"/>
      <c r="L31" s="16"/>
      <c r="M31" s="4">
        <f t="shared" si="0"/>
        <v>0</v>
      </c>
      <c r="N31" s="4">
        <f t="shared" si="1"/>
        <v>0</v>
      </c>
      <c r="O31" s="11">
        <f t="shared" si="2"/>
        <v>99</v>
      </c>
      <c r="P31" s="11">
        <f aca="true" t="shared" si="21" ref="P31:Z31">IF($O31=AA$3,$N31,0)</f>
        <v>0</v>
      </c>
      <c r="Q31" s="11">
        <f t="shared" si="21"/>
        <v>0</v>
      </c>
      <c r="R31" s="11">
        <f t="shared" si="21"/>
        <v>0</v>
      </c>
      <c r="S31" s="11">
        <f t="shared" si="21"/>
        <v>0</v>
      </c>
      <c r="T31" s="11">
        <f t="shared" si="21"/>
        <v>0</v>
      </c>
      <c r="U31" s="11">
        <f t="shared" si="21"/>
        <v>0</v>
      </c>
      <c r="V31" s="11">
        <f t="shared" si="21"/>
        <v>0</v>
      </c>
      <c r="W31" s="11">
        <f t="shared" si="21"/>
        <v>0</v>
      </c>
      <c r="X31" s="11">
        <f t="shared" si="21"/>
        <v>0</v>
      </c>
      <c r="Y31" s="11">
        <f t="shared" si="21"/>
        <v>0</v>
      </c>
      <c r="Z31" s="11">
        <f t="shared" si="21"/>
        <v>0</v>
      </c>
      <c r="AA31" s="4">
        <f t="shared" si="19"/>
        <v>0</v>
      </c>
      <c r="AB31" s="4">
        <f t="shared" si="19"/>
        <v>0</v>
      </c>
      <c r="AC31" s="4">
        <f t="shared" si="19"/>
        <v>0</v>
      </c>
      <c r="AD31" s="4">
        <f t="shared" si="19"/>
        <v>0</v>
      </c>
      <c r="AE31" s="4">
        <f t="shared" si="19"/>
        <v>0</v>
      </c>
      <c r="AF31" s="4">
        <f t="shared" si="19"/>
        <v>0</v>
      </c>
      <c r="AG31" s="4">
        <f t="shared" si="19"/>
        <v>0</v>
      </c>
      <c r="AH31" s="4">
        <f t="shared" si="19"/>
        <v>0</v>
      </c>
      <c r="AI31" s="4">
        <f t="shared" si="19"/>
        <v>0</v>
      </c>
      <c r="AJ31" s="4">
        <f t="shared" si="19"/>
        <v>0</v>
      </c>
      <c r="AK31" s="4">
        <f t="shared" si="19"/>
        <v>0</v>
      </c>
    </row>
    <row r="32" spans="1:37" ht="24" customHeight="1">
      <c r="A32" s="54"/>
      <c r="B32" s="44"/>
      <c r="C32" s="43" t="s">
        <v>113</v>
      </c>
      <c r="D32" s="43"/>
      <c r="E32" s="1" t="s">
        <v>3</v>
      </c>
      <c r="F32" s="5">
        <v>2</v>
      </c>
      <c r="G32" s="38"/>
      <c r="H32" s="38"/>
      <c r="I32" s="49"/>
      <c r="J32" s="51"/>
      <c r="K32" s="47"/>
      <c r="L32" s="16"/>
      <c r="M32" s="4">
        <f t="shared" si="0"/>
        <v>0</v>
      </c>
      <c r="N32" s="4">
        <f t="shared" si="1"/>
        <v>0</v>
      </c>
      <c r="O32" s="11">
        <f t="shared" si="2"/>
        <v>99</v>
      </c>
      <c r="P32" s="11">
        <f t="shared" si="14"/>
        <v>0</v>
      </c>
      <c r="Q32" s="11">
        <f t="shared" si="3"/>
        <v>0</v>
      </c>
      <c r="R32" s="11">
        <f t="shared" si="4"/>
        <v>0</v>
      </c>
      <c r="S32" s="11">
        <f t="shared" si="5"/>
        <v>0</v>
      </c>
      <c r="T32" s="11">
        <f t="shared" si="6"/>
        <v>0</v>
      </c>
      <c r="U32" s="11">
        <f t="shared" si="7"/>
        <v>0</v>
      </c>
      <c r="V32" s="11">
        <f t="shared" si="8"/>
        <v>0</v>
      </c>
      <c r="W32" s="11">
        <f t="shared" si="9"/>
        <v>0</v>
      </c>
      <c r="X32" s="11">
        <f t="shared" si="10"/>
        <v>0</v>
      </c>
      <c r="Y32" s="11">
        <f t="shared" si="11"/>
        <v>0</v>
      </c>
      <c r="Z32" s="11">
        <f t="shared" si="12"/>
        <v>0</v>
      </c>
      <c r="AA32" s="4">
        <f t="shared" si="19"/>
        <v>0</v>
      </c>
      <c r="AB32" s="4">
        <f t="shared" si="19"/>
        <v>0</v>
      </c>
      <c r="AC32" s="4">
        <f t="shared" si="19"/>
        <v>0</v>
      </c>
      <c r="AD32" s="4">
        <f t="shared" si="19"/>
        <v>0</v>
      </c>
      <c r="AE32" s="4">
        <f t="shared" si="19"/>
        <v>0</v>
      </c>
      <c r="AF32" s="4">
        <f t="shared" si="19"/>
        <v>0</v>
      </c>
      <c r="AG32" s="4">
        <f t="shared" si="19"/>
        <v>0</v>
      </c>
      <c r="AH32" s="4">
        <f t="shared" si="19"/>
        <v>0</v>
      </c>
      <c r="AI32" s="4">
        <f t="shared" si="19"/>
        <v>0</v>
      </c>
      <c r="AJ32" s="4">
        <f t="shared" si="19"/>
        <v>0</v>
      </c>
      <c r="AK32" s="4">
        <f t="shared" si="19"/>
        <v>0</v>
      </c>
    </row>
    <row r="33" spans="1:37" ht="24" customHeight="1">
      <c r="A33" s="54"/>
      <c r="B33" s="44"/>
      <c r="C33" s="43" t="s">
        <v>123</v>
      </c>
      <c r="D33" s="43"/>
      <c r="E33" s="1" t="s">
        <v>23</v>
      </c>
      <c r="F33" s="5">
        <v>2</v>
      </c>
      <c r="G33" s="38"/>
      <c r="H33" s="38"/>
      <c r="I33" s="49"/>
      <c r="J33" s="51"/>
      <c r="K33" s="47"/>
      <c r="L33" s="16"/>
      <c r="M33" s="4">
        <f t="shared" si="0"/>
        <v>0</v>
      </c>
      <c r="N33" s="4">
        <f t="shared" si="1"/>
        <v>0</v>
      </c>
      <c r="O33" s="11">
        <f t="shared" si="2"/>
        <v>99</v>
      </c>
      <c r="P33" s="11">
        <f t="shared" si="14"/>
        <v>0</v>
      </c>
      <c r="Q33" s="11">
        <f t="shared" si="3"/>
        <v>0</v>
      </c>
      <c r="R33" s="11">
        <f t="shared" si="4"/>
        <v>0</v>
      </c>
      <c r="S33" s="11">
        <f t="shared" si="5"/>
        <v>0</v>
      </c>
      <c r="T33" s="11">
        <f t="shared" si="6"/>
        <v>0</v>
      </c>
      <c r="U33" s="11">
        <f t="shared" si="7"/>
        <v>0</v>
      </c>
      <c r="V33" s="11">
        <f t="shared" si="8"/>
        <v>0</v>
      </c>
      <c r="W33" s="11">
        <f t="shared" si="9"/>
        <v>0</v>
      </c>
      <c r="X33" s="11">
        <f t="shared" si="10"/>
        <v>0</v>
      </c>
      <c r="Y33" s="11">
        <f t="shared" si="11"/>
        <v>0</v>
      </c>
      <c r="Z33" s="11">
        <f t="shared" si="12"/>
        <v>0</v>
      </c>
      <c r="AA33" s="4">
        <f t="shared" si="19"/>
        <v>0</v>
      </c>
      <c r="AB33" s="4">
        <f t="shared" si="19"/>
        <v>0</v>
      </c>
      <c r="AC33" s="4">
        <f t="shared" si="19"/>
        <v>0</v>
      </c>
      <c r="AD33" s="4">
        <f t="shared" si="19"/>
        <v>0</v>
      </c>
      <c r="AE33" s="4">
        <f t="shared" si="19"/>
        <v>0</v>
      </c>
      <c r="AF33" s="4">
        <f t="shared" si="19"/>
        <v>0</v>
      </c>
      <c r="AG33" s="4">
        <f t="shared" si="19"/>
        <v>0</v>
      </c>
      <c r="AH33" s="4">
        <f t="shared" si="19"/>
        <v>0</v>
      </c>
      <c r="AI33" s="4">
        <f t="shared" si="19"/>
        <v>0</v>
      </c>
      <c r="AJ33" s="4">
        <f t="shared" si="19"/>
        <v>0</v>
      </c>
      <c r="AK33" s="4">
        <f t="shared" si="19"/>
        <v>0</v>
      </c>
    </row>
    <row r="34" spans="1:37" ht="24" customHeight="1">
      <c r="A34" s="54"/>
      <c r="B34" s="44"/>
      <c r="C34" s="54" t="s">
        <v>124</v>
      </c>
      <c r="D34" s="42" t="s">
        <v>173</v>
      </c>
      <c r="E34" s="1" t="s">
        <v>1</v>
      </c>
      <c r="F34" s="5">
        <v>2</v>
      </c>
      <c r="G34" s="38"/>
      <c r="H34" s="38"/>
      <c r="I34" s="49"/>
      <c r="J34" s="51"/>
      <c r="K34" s="47"/>
      <c r="L34" s="16"/>
      <c r="M34" s="4">
        <f t="shared" si="0"/>
        <v>0</v>
      </c>
      <c r="N34" s="4">
        <f t="shared" si="1"/>
        <v>0</v>
      </c>
      <c r="O34" s="11">
        <f t="shared" si="2"/>
        <v>99</v>
      </c>
      <c r="P34" s="11">
        <f t="shared" si="14"/>
        <v>0</v>
      </c>
      <c r="Q34" s="11">
        <f t="shared" si="3"/>
        <v>0</v>
      </c>
      <c r="R34" s="11">
        <f t="shared" si="4"/>
        <v>0</v>
      </c>
      <c r="S34" s="11">
        <f t="shared" si="5"/>
        <v>0</v>
      </c>
      <c r="T34" s="11">
        <f t="shared" si="6"/>
        <v>0</v>
      </c>
      <c r="U34" s="11">
        <f t="shared" si="7"/>
        <v>0</v>
      </c>
      <c r="V34" s="11">
        <f t="shared" si="8"/>
        <v>0</v>
      </c>
      <c r="W34" s="11">
        <f t="shared" si="9"/>
        <v>0</v>
      </c>
      <c r="X34" s="11">
        <f t="shared" si="10"/>
        <v>0</v>
      </c>
      <c r="Y34" s="11">
        <f t="shared" si="11"/>
        <v>0</v>
      </c>
      <c r="Z34" s="11">
        <f t="shared" si="12"/>
        <v>0</v>
      </c>
      <c r="AA34" s="4">
        <f t="shared" si="19"/>
        <v>0</v>
      </c>
      <c r="AB34" s="4">
        <f t="shared" si="19"/>
        <v>0</v>
      </c>
      <c r="AC34" s="4">
        <f t="shared" si="19"/>
        <v>0</v>
      </c>
      <c r="AD34" s="4">
        <f t="shared" si="19"/>
        <v>0</v>
      </c>
      <c r="AE34" s="4">
        <f t="shared" si="19"/>
        <v>0</v>
      </c>
      <c r="AF34" s="4">
        <f t="shared" si="19"/>
        <v>0</v>
      </c>
      <c r="AG34" s="4">
        <f t="shared" si="19"/>
        <v>0</v>
      </c>
      <c r="AH34" s="4">
        <f t="shared" si="19"/>
        <v>0</v>
      </c>
      <c r="AI34" s="4">
        <f t="shared" si="19"/>
        <v>0</v>
      </c>
      <c r="AJ34" s="4">
        <f t="shared" si="19"/>
        <v>0</v>
      </c>
      <c r="AK34" s="4">
        <f t="shared" si="19"/>
        <v>0</v>
      </c>
    </row>
    <row r="35" spans="1:37" ht="24" customHeight="1">
      <c r="A35" s="54"/>
      <c r="B35" s="44"/>
      <c r="C35" s="54"/>
      <c r="D35" s="7"/>
      <c r="E35" s="8">
        <f>IF(D35="","","１～２年")</f>
      </c>
      <c r="F35" s="8">
        <f>IF(D35="","",INDEX($O$133:$O$160,MATCH(D35,$N$133:$N$160,0),1))</f>
      </c>
      <c r="G35" s="38"/>
      <c r="H35" s="38"/>
      <c r="I35" s="49"/>
      <c r="J35" s="51"/>
      <c r="K35" s="47"/>
      <c r="L35" s="16"/>
      <c r="M35" s="4">
        <f t="shared" si="0"/>
        <v>0</v>
      </c>
      <c r="N35" s="4">
        <f t="shared" si="1"/>
        <v>0</v>
      </c>
      <c r="O35" s="11">
        <f t="shared" si="2"/>
        <v>99</v>
      </c>
      <c r="P35" s="11">
        <f t="shared" si="14"/>
        <v>0</v>
      </c>
      <c r="Q35" s="11">
        <f t="shared" si="3"/>
        <v>0</v>
      </c>
      <c r="R35" s="11">
        <f t="shared" si="4"/>
        <v>0</v>
      </c>
      <c r="S35" s="11">
        <f t="shared" si="5"/>
        <v>0</v>
      </c>
      <c r="T35" s="11">
        <f t="shared" si="6"/>
        <v>0</v>
      </c>
      <c r="U35" s="11">
        <f t="shared" si="7"/>
        <v>0</v>
      </c>
      <c r="V35" s="11">
        <f t="shared" si="8"/>
        <v>0</v>
      </c>
      <c r="W35" s="11">
        <f t="shared" si="9"/>
        <v>0</v>
      </c>
      <c r="X35" s="11">
        <f t="shared" si="10"/>
        <v>0</v>
      </c>
      <c r="Y35" s="11">
        <f t="shared" si="11"/>
        <v>0</v>
      </c>
      <c r="Z35" s="11">
        <f t="shared" si="12"/>
        <v>0</v>
      </c>
      <c r="AA35" s="4">
        <f t="shared" si="19"/>
        <v>0</v>
      </c>
      <c r="AB35" s="4">
        <f t="shared" si="19"/>
        <v>0</v>
      </c>
      <c r="AC35" s="4">
        <f t="shared" si="19"/>
        <v>0</v>
      </c>
      <c r="AD35" s="4">
        <f t="shared" si="19"/>
        <v>0</v>
      </c>
      <c r="AE35" s="4">
        <f t="shared" si="19"/>
        <v>0</v>
      </c>
      <c r="AF35" s="4">
        <f t="shared" si="19"/>
        <v>0</v>
      </c>
      <c r="AG35" s="4">
        <f t="shared" si="19"/>
        <v>0</v>
      </c>
      <c r="AH35" s="4">
        <f t="shared" si="19"/>
        <v>0</v>
      </c>
      <c r="AI35" s="4">
        <f t="shared" si="19"/>
        <v>0</v>
      </c>
      <c r="AJ35" s="4">
        <f t="shared" si="19"/>
        <v>0</v>
      </c>
      <c r="AK35" s="4">
        <f t="shared" si="19"/>
        <v>0</v>
      </c>
    </row>
    <row r="36" spans="1:37" ht="24" customHeight="1">
      <c r="A36" s="54"/>
      <c r="B36" s="44"/>
      <c r="C36" s="54"/>
      <c r="D36" s="7"/>
      <c r="E36" s="8">
        <f>IF(D36="","","１～２年")</f>
      </c>
      <c r="F36" s="8">
        <f>IF(D36="","",INDEX($O$133:$O$160,MATCH(D36,$N$133:$N$160,0),1))</f>
      </c>
      <c r="G36" s="38"/>
      <c r="H36" s="38"/>
      <c r="I36" s="49"/>
      <c r="J36" s="51"/>
      <c r="K36" s="47"/>
      <c r="L36" s="16"/>
      <c r="M36" s="4">
        <f t="shared" si="0"/>
        <v>0</v>
      </c>
      <c r="N36" s="4">
        <f t="shared" si="1"/>
        <v>0</v>
      </c>
      <c r="O36" s="11">
        <f t="shared" si="2"/>
        <v>99</v>
      </c>
      <c r="P36" s="11">
        <f t="shared" si="14"/>
        <v>0</v>
      </c>
      <c r="Q36" s="11">
        <f t="shared" si="3"/>
        <v>0</v>
      </c>
      <c r="R36" s="11">
        <f t="shared" si="4"/>
        <v>0</v>
      </c>
      <c r="S36" s="11">
        <f t="shared" si="5"/>
        <v>0</v>
      </c>
      <c r="T36" s="11">
        <f t="shared" si="6"/>
        <v>0</v>
      </c>
      <c r="U36" s="11">
        <f t="shared" si="7"/>
        <v>0</v>
      </c>
      <c r="V36" s="11">
        <f t="shared" si="8"/>
        <v>0</v>
      </c>
      <c r="W36" s="11">
        <f t="shared" si="9"/>
        <v>0</v>
      </c>
      <c r="X36" s="11">
        <f t="shared" si="10"/>
        <v>0</v>
      </c>
      <c r="Y36" s="11">
        <f t="shared" si="11"/>
        <v>0</v>
      </c>
      <c r="Z36" s="11">
        <f t="shared" si="12"/>
        <v>0</v>
      </c>
      <c r="AA36" s="4">
        <f t="shared" si="19"/>
        <v>0</v>
      </c>
      <c r="AB36" s="4">
        <f t="shared" si="19"/>
        <v>0</v>
      </c>
      <c r="AC36" s="4">
        <f t="shared" si="19"/>
        <v>0</v>
      </c>
      <c r="AD36" s="4">
        <f t="shared" si="19"/>
        <v>0</v>
      </c>
      <c r="AE36" s="4">
        <f t="shared" si="19"/>
        <v>0</v>
      </c>
      <c r="AF36" s="4">
        <f t="shared" si="19"/>
        <v>0</v>
      </c>
      <c r="AG36" s="4">
        <f t="shared" si="19"/>
        <v>0</v>
      </c>
      <c r="AH36" s="4">
        <f t="shared" si="19"/>
        <v>0</v>
      </c>
      <c r="AI36" s="4">
        <f t="shared" si="19"/>
        <v>0</v>
      </c>
      <c r="AJ36" s="4">
        <f t="shared" si="19"/>
        <v>0</v>
      </c>
      <c r="AK36" s="4">
        <f t="shared" si="19"/>
        <v>0</v>
      </c>
    </row>
    <row r="37" spans="1:37" ht="24" customHeight="1">
      <c r="A37" s="54"/>
      <c r="B37" s="44"/>
      <c r="C37" s="54"/>
      <c r="D37" s="7"/>
      <c r="E37" s="8">
        <f>IF(D37="","","１～２年")</f>
      </c>
      <c r="F37" s="8">
        <f>IF(D37="","",INDEX($O$133:$O$160,MATCH(D37,$N$133:$N$160,0),1))</f>
      </c>
      <c r="G37" s="38"/>
      <c r="H37" s="38"/>
      <c r="I37" s="49"/>
      <c r="J37" s="51"/>
      <c r="K37" s="47"/>
      <c r="L37" s="16"/>
      <c r="M37" s="4">
        <f aca="true" t="shared" si="22" ref="M37:M68">IF(OR(F37="",H37=""),0,F37*INDEX($O$105:$O$115,MATCH(H37,$N$105:$N$115,0),1))</f>
        <v>0</v>
      </c>
      <c r="N37" s="4">
        <f aca="true" t="shared" si="23" ref="N37:N68">IF(OR(F37="",H37=""),0,F37*IF(INDEX($O$105:$O$115,MATCH(H37,$N$105:$N$115,0),1)&gt;0,1,0))</f>
        <v>0</v>
      </c>
      <c r="O37" s="11">
        <f aca="true" t="shared" si="24" ref="O37:O68">IF(G37="",99,INDEX($M$120:$M$130,MATCH(G37,$N$120:$N$130,0),1))</f>
        <v>99</v>
      </c>
      <c r="P37" s="11">
        <f t="shared" si="14"/>
        <v>0</v>
      </c>
      <c r="Q37" s="11">
        <f t="shared" si="3"/>
        <v>0</v>
      </c>
      <c r="R37" s="11">
        <f t="shared" si="4"/>
        <v>0</v>
      </c>
      <c r="S37" s="11">
        <f t="shared" si="5"/>
        <v>0</v>
      </c>
      <c r="T37" s="11">
        <f t="shared" si="6"/>
        <v>0</v>
      </c>
      <c r="U37" s="11">
        <f t="shared" si="7"/>
        <v>0</v>
      </c>
      <c r="V37" s="11">
        <f t="shared" si="8"/>
        <v>0</v>
      </c>
      <c r="W37" s="11">
        <f t="shared" si="9"/>
        <v>0</v>
      </c>
      <c r="X37" s="11">
        <f t="shared" si="10"/>
        <v>0</v>
      </c>
      <c r="Y37" s="11">
        <f t="shared" si="11"/>
        <v>0</v>
      </c>
      <c r="Z37" s="11">
        <f t="shared" si="12"/>
        <v>0</v>
      </c>
      <c r="AA37" s="4">
        <f aca="true" t="shared" si="25" ref="AA37:AK52">IF($O37=AA$3,$M37,0)</f>
        <v>0</v>
      </c>
      <c r="AB37" s="4">
        <f t="shared" si="25"/>
        <v>0</v>
      </c>
      <c r="AC37" s="4">
        <f t="shared" si="25"/>
        <v>0</v>
      </c>
      <c r="AD37" s="4">
        <f t="shared" si="25"/>
        <v>0</v>
      </c>
      <c r="AE37" s="4">
        <f t="shared" si="25"/>
        <v>0</v>
      </c>
      <c r="AF37" s="4">
        <f t="shared" si="25"/>
        <v>0</v>
      </c>
      <c r="AG37" s="4">
        <f t="shared" si="25"/>
        <v>0</v>
      </c>
      <c r="AH37" s="4">
        <f t="shared" si="25"/>
        <v>0</v>
      </c>
      <c r="AI37" s="4">
        <f t="shared" si="25"/>
        <v>0</v>
      </c>
      <c r="AJ37" s="4">
        <f t="shared" si="25"/>
        <v>0</v>
      </c>
      <c r="AK37" s="4">
        <f t="shared" si="25"/>
        <v>0</v>
      </c>
    </row>
    <row r="38" spans="1:37" ht="24" customHeight="1">
      <c r="A38" s="54"/>
      <c r="B38" s="44"/>
      <c r="C38" s="54"/>
      <c r="D38" s="7"/>
      <c r="E38" s="8">
        <f>IF(D38="","","１～２年")</f>
      </c>
      <c r="F38" s="8">
        <f>IF(D38="","",INDEX($O$133:$O$160,MATCH(D38,$N$133:$N$160,0),1))</f>
      </c>
      <c r="G38" s="38"/>
      <c r="H38" s="38"/>
      <c r="I38" s="49"/>
      <c r="J38" s="51"/>
      <c r="K38" s="47"/>
      <c r="L38" s="16"/>
      <c r="M38" s="4">
        <f t="shared" si="22"/>
        <v>0</v>
      </c>
      <c r="N38" s="4">
        <f t="shared" si="23"/>
        <v>0</v>
      </c>
      <c r="O38" s="11">
        <f t="shared" si="24"/>
        <v>99</v>
      </c>
      <c r="P38" s="11">
        <f t="shared" si="14"/>
        <v>0</v>
      </c>
      <c r="Q38" s="11">
        <f t="shared" si="3"/>
        <v>0</v>
      </c>
      <c r="R38" s="11">
        <f t="shared" si="4"/>
        <v>0</v>
      </c>
      <c r="S38" s="11">
        <f t="shared" si="5"/>
        <v>0</v>
      </c>
      <c r="T38" s="11">
        <f t="shared" si="6"/>
        <v>0</v>
      </c>
      <c r="U38" s="11">
        <f t="shared" si="7"/>
        <v>0</v>
      </c>
      <c r="V38" s="11">
        <f t="shared" si="8"/>
        <v>0</v>
      </c>
      <c r="W38" s="11">
        <f t="shared" si="9"/>
        <v>0</v>
      </c>
      <c r="X38" s="11">
        <f t="shared" si="10"/>
        <v>0</v>
      </c>
      <c r="Y38" s="11">
        <f t="shared" si="11"/>
        <v>0</v>
      </c>
      <c r="Z38" s="11">
        <f t="shared" si="12"/>
        <v>0</v>
      </c>
      <c r="AA38" s="4">
        <f t="shared" si="25"/>
        <v>0</v>
      </c>
      <c r="AB38" s="4">
        <f t="shared" si="25"/>
        <v>0</v>
      </c>
      <c r="AC38" s="4">
        <f t="shared" si="25"/>
        <v>0</v>
      </c>
      <c r="AD38" s="4">
        <f t="shared" si="25"/>
        <v>0</v>
      </c>
      <c r="AE38" s="4">
        <f t="shared" si="25"/>
        <v>0</v>
      </c>
      <c r="AF38" s="4">
        <f t="shared" si="25"/>
        <v>0</v>
      </c>
      <c r="AG38" s="4">
        <f t="shared" si="25"/>
        <v>0</v>
      </c>
      <c r="AH38" s="4">
        <f t="shared" si="25"/>
        <v>0</v>
      </c>
      <c r="AI38" s="4">
        <f t="shared" si="25"/>
        <v>0</v>
      </c>
      <c r="AJ38" s="4">
        <f t="shared" si="25"/>
        <v>0</v>
      </c>
      <c r="AK38" s="4">
        <f t="shared" si="25"/>
        <v>0</v>
      </c>
    </row>
    <row r="39" spans="1:37" ht="24" customHeight="1">
      <c r="A39" s="54"/>
      <c r="B39" s="44"/>
      <c r="C39" s="54"/>
      <c r="D39" s="7"/>
      <c r="E39" s="8">
        <f aca="true" t="shared" si="26" ref="E39:E45">IF(D39="","","１～２年")</f>
      </c>
      <c r="F39" s="8">
        <f aca="true" t="shared" si="27" ref="F39:F45">IF(D39="","",INDEX($O$133:$O$160,MATCH(D39,$N$133:$N$160,0),1))</f>
      </c>
      <c r="G39" s="38"/>
      <c r="H39" s="38"/>
      <c r="I39" s="49"/>
      <c r="J39" s="51"/>
      <c r="K39" s="47"/>
      <c r="L39" s="16"/>
      <c r="M39" s="4">
        <f t="shared" si="22"/>
        <v>0</v>
      </c>
      <c r="N39" s="4">
        <f t="shared" si="23"/>
        <v>0</v>
      </c>
      <c r="O39" s="11">
        <f t="shared" si="24"/>
        <v>99</v>
      </c>
      <c r="P39" s="11">
        <f aca="true" t="shared" si="28" ref="P39:P44">IF($O39=AA$3,$N39,0)</f>
        <v>0</v>
      </c>
      <c r="Q39" s="11">
        <f aca="true" t="shared" si="29" ref="Q39:Q44">IF($O39=AB$3,$N39,0)</f>
        <v>0</v>
      </c>
      <c r="R39" s="11">
        <f aca="true" t="shared" si="30" ref="R39:R44">IF($O39=AC$3,$N39,0)</f>
        <v>0</v>
      </c>
      <c r="S39" s="11">
        <f aca="true" t="shared" si="31" ref="S39:S44">IF($O39=AD$3,$N39,0)</f>
        <v>0</v>
      </c>
      <c r="T39" s="11">
        <f aca="true" t="shared" si="32" ref="T39:T44">IF($O39=AE$3,$N39,0)</f>
        <v>0</v>
      </c>
      <c r="U39" s="11">
        <f aca="true" t="shared" si="33" ref="U39:U44">IF($O39=AF$3,$N39,0)</f>
        <v>0</v>
      </c>
      <c r="V39" s="11">
        <f aca="true" t="shared" si="34" ref="V39:V44">IF($O39=AG$3,$N39,0)</f>
        <v>0</v>
      </c>
      <c r="W39" s="11">
        <f aca="true" t="shared" si="35" ref="W39:W44">IF($O39=AH$3,$N39,0)</f>
        <v>0</v>
      </c>
      <c r="X39" s="11">
        <f aca="true" t="shared" si="36" ref="X39:X44">IF($O39=AI$3,$N39,0)</f>
        <v>0</v>
      </c>
      <c r="Y39" s="11">
        <f aca="true" t="shared" si="37" ref="Y39:Y44">IF($O39=AJ$3,$N39,0)</f>
        <v>0</v>
      </c>
      <c r="Z39" s="11">
        <f aca="true" t="shared" si="38" ref="Z39:Z44">IF($O39=AK$3,$N39,0)</f>
        <v>0</v>
      </c>
      <c r="AA39" s="4">
        <f t="shared" si="25"/>
        <v>0</v>
      </c>
      <c r="AB39" s="4">
        <f t="shared" si="25"/>
        <v>0</v>
      </c>
      <c r="AC39" s="4">
        <f t="shared" si="25"/>
        <v>0</v>
      </c>
      <c r="AD39" s="4">
        <f t="shared" si="25"/>
        <v>0</v>
      </c>
      <c r="AE39" s="4">
        <f t="shared" si="25"/>
        <v>0</v>
      </c>
      <c r="AF39" s="4">
        <f t="shared" si="25"/>
        <v>0</v>
      </c>
      <c r="AG39" s="4">
        <f t="shared" si="25"/>
        <v>0</v>
      </c>
      <c r="AH39" s="4">
        <f t="shared" si="25"/>
        <v>0</v>
      </c>
      <c r="AI39" s="4">
        <f t="shared" si="25"/>
        <v>0</v>
      </c>
      <c r="AJ39" s="4">
        <f t="shared" si="25"/>
        <v>0</v>
      </c>
      <c r="AK39" s="4">
        <f t="shared" si="25"/>
        <v>0</v>
      </c>
    </row>
    <row r="40" spans="1:37" ht="24" customHeight="1">
      <c r="A40" s="54"/>
      <c r="B40" s="44"/>
      <c r="C40" s="54"/>
      <c r="D40" s="7"/>
      <c r="E40" s="8">
        <f t="shared" si="26"/>
      </c>
      <c r="F40" s="8">
        <f t="shared" si="27"/>
      </c>
      <c r="G40" s="38"/>
      <c r="H40" s="38"/>
      <c r="I40" s="49"/>
      <c r="J40" s="51"/>
      <c r="K40" s="47"/>
      <c r="L40" s="16"/>
      <c r="M40" s="4">
        <f t="shared" si="22"/>
        <v>0</v>
      </c>
      <c r="N40" s="4">
        <f t="shared" si="23"/>
        <v>0</v>
      </c>
      <c r="O40" s="11">
        <f t="shared" si="24"/>
        <v>99</v>
      </c>
      <c r="P40" s="11">
        <f t="shared" si="28"/>
        <v>0</v>
      </c>
      <c r="Q40" s="11">
        <f t="shared" si="29"/>
        <v>0</v>
      </c>
      <c r="R40" s="11">
        <f t="shared" si="30"/>
        <v>0</v>
      </c>
      <c r="S40" s="11">
        <f t="shared" si="31"/>
        <v>0</v>
      </c>
      <c r="T40" s="11">
        <f t="shared" si="32"/>
        <v>0</v>
      </c>
      <c r="U40" s="11">
        <f t="shared" si="33"/>
        <v>0</v>
      </c>
      <c r="V40" s="11">
        <f t="shared" si="34"/>
        <v>0</v>
      </c>
      <c r="W40" s="11">
        <f t="shared" si="35"/>
        <v>0</v>
      </c>
      <c r="X40" s="11">
        <f t="shared" si="36"/>
        <v>0</v>
      </c>
      <c r="Y40" s="11">
        <f t="shared" si="37"/>
        <v>0</v>
      </c>
      <c r="Z40" s="11">
        <f t="shared" si="38"/>
        <v>0</v>
      </c>
      <c r="AA40" s="4">
        <f t="shared" si="25"/>
        <v>0</v>
      </c>
      <c r="AB40" s="4">
        <f t="shared" si="25"/>
        <v>0</v>
      </c>
      <c r="AC40" s="4">
        <f t="shared" si="25"/>
        <v>0</v>
      </c>
      <c r="AD40" s="4">
        <f t="shared" si="25"/>
        <v>0</v>
      </c>
      <c r="AE40" s="4">
        <f t="shared" si="25"/>
        <v>0</v>
      </c>
      <c r="AF40" s="4">
        <f t="shared" si="25"/>
        <v>0</v>
      </c>
      <c r="AG40" s="4">
        <f t="shared" si="25"/>
        <v>0</v>
      </c>
      <c r="AH40" s="4">
        <f t="shared" si="25"/>
        <v>0</v>
      </c>
      <c r="AI40" s="4">
        <f t="shared" si="25"/>
        <v>0</v>
      </c>
      <c r="AJ40" s="4">
        <f t="shared" si="25"/>
        <v>0</v>
      </c>
      <c r="AK40" s="4">
        <f t="shared" si="25"/>
        <v>0</v>
      </c>
    </row>
    <row r="41" spans="1:37" ht="24" customHeight="1">
      <c r="A41" s="54"/>
      <c r="B41" s="44"/>
      <c r="C41" s="54"/>
      <c r="D41" s="7"/>
      <c r="E41" s="8">
        <f t="shared" si="26"/>
      </c>
      <c r="F41" s="8">
        <f t="shared" si="27"/>
      </c>
      <c r="G41" s="38"/>
      <c r="H41" s="38"/>
      <c r="I41" s="49"/>
      <c r="J41" s="51"/>
      <c r="K41" s="47"/>
      <c r="L41" s="16"/>
      <c r="M41" s="4">
        <f t="shared" si="22"/>
        <v>0</v>
      </c>
      <c r="N41" s="4">
        <f t="shared" si="23"/>
        <v>0</v>
      </c>
      <c r="O41" s="11">
        <f t="shared" si="24"/>
        <v>99</v>
      </c>
      <c r="P41" s="11">
        <f t="shared" si="28"/>
        <v>0</v>
      </c>
      <c r="Q41" s="11">
        <f t="shared" si="29"/>
        <v>0</v>
      </c>
      <c r="R41" s="11">
        <f t="shared" si="30"/>
        <v>0</v>
      </c>
      <c r="S41" s="11">
        <f t="shared" si="31"/>
        <v>0</v>
      </c>
      <c r="T41" s="11">
        <f t="shared" si="32"/>
        <v>0</v>
      </c>
      <c r="U41" s="11">
        <f t="shared" si="33"/>
        <v>0</v>
      </c>
      <c r="V41" s="11">
        <f t="shared" si="34"/>
        <v>0</v>
      </c>
      <c r="W41" s="11">
        <f t="shared" si="35"/>
        <v>0</v>
      </c>
      <c r="X41" s="11">
        <f t="shared" si="36"/>
        <v>0</v>
      </c>
      <c r="Y41" s="11">
        <f t="shared" si="37"/>
        <v>0</v>
      </c>
      <c r="Z41" s="11">
        <f t="shared" si="38"/>
        <v>0</v>
      </c>
      <c r="AA41" s="4">
        <f t="shared" si="25"/>
        <v>0</v>
      </c>
      <c r="AB41" s="4">
        <f t="shared" si="25"/>
        <v>0</v>
      </c>
      <c r="AC41" s="4">
        <f t="shared" si="25"/>
        <v>0</v>
      </c>
      <c r="AD41" s="4">
        <f t="shared" si="25"/>
        <v>0</v>
      </c>
      <c r="AE41" s="4">
        <f t="shared" si="25"/>
        <v>0</v>
      </c>
      <c r="AF41" s="4">
        <f t="shared" si="25"/>
        <v>0</v>
      </c>
      <c r="AG41" s="4">
        <f t="shared" si="25"/>
        <v>0</v>
      </c>
      <c r="AH41" s="4">
        <f t="shared" si="25"/>
        <v>0</v>
      </c>
      <c r="AI41" s="4">
        <f t="shared" si="25"/>
        <v>0</v>
      </c>
      <c r="AJ41" s="4">
        <f t="shared" si="25"/>
        <v>0</v>
      </c>
      <c r="AK41" s="4">
        <f t="shared" si="25"/>
        <v>0</v>
      </c>
    </row>
    <row r="42" spans="1:37" ht="24" customHeight="1">
      <c r="A42" s="54"/>
      <c r="B42" s="44"/>
      <c r="C42" s="54"/>
      <c r="D42" s="7"/>
      <c r="E42" s="8">
        <f t="shared" si="26"/>
      </c>
      <c r="F42" s="8">
        <f t="shared" si="27"/>
      </c>
      <c r="G42" s="38"/>
      <c r="H42" s="38"/>
      <c r="I42" s="49"/>
      <c r="J42" s="51"/>
      <c r="K42" s="47"/>
      <c r="L42" s="16"/>
      <c r="M42" s="4">
        <f t="shared" si="22"/>
        <v>0</v>
      </c>
      <c r="N42" s="4">
        <f t="shared" si="23"/>
        <v>0</v>
      </c>
      <c r="O42" s="11">
        <f t="shared" si="24"/>
        <v>99</v>
      </c>
      <c r="P42" s="11">
        <f t="shared" si="28"/>
        <v>0</v>
      </c>
      <c r="Q42" s="11">
        <f t="shared" si="29"/>
        <v>0</v>
      </c>
      <c r="R42" s="11">
        <f t="shared" si="30"/>
        <v>0</v>
      </c>
      <c r="S42" s="11">
        <f t="shared" si="31"/>
        <v>0</v>
      </c>
      <c r="T42" s="11">
        <f t="shared" si="32"/>
        <v>0</v>
      </c>
      <c r="U42" s="11">
        <f t="shared" si="33"/>
        <v>0</v>
      </c>
      <c r="V42" s="11">
        <f t="shared" si="34"/>
        <v>0</v>
      </c>
      <c r="W42" s="11">
        <f t="shared" si="35"/>
        <v>0</v>
      </c>
      <c r="X42" s="11">
        <f t="shared" si="36"/>
        <v>0</v>
      </c>
      <c r="Y42" s="11">
        <f t="shared" si="37"/>
        <v>0</v>
      </c>
      <c r="Z42" s="11">
        <f t="shared" si="38"/>
        <v>0</v>
      </c>
      <c r="AA42" s="4">
        <f t="shared" si="25"/>
        <v>0</v>
      </c>
      <c r="AB42" s="4">
        <f t="shared" si="25"/>
        <v>0</v>
      </c>
      <c r="AC42" s="4">
        <f t="shared" si="25"/>
        <v>0</v>
      </c>
      <c r="AD42" s="4">
        <f t="shared" si="25"/>
        <v>0</v>
      </c>
      <c r="AE42" s="4">
        <f t="shared" si="25"/>
        <v>0</v>
      </c>
      <c r="AF42" s="4">
        <f t="shared" si="25"/>
        <v>0</v>
      </c>
      <c r="AG42" s="4">
        <f t="shared" si="25"/>
        <v>0</v>
      </c>
      <c r="AH42" s="4">
        <f t="shared" si="25"/>
        <v>0</v>
      </c>
      <c r="AI42" s="4">
        <f t="shared" si="25"/>
        <v>0</v>
      </c>
      <c r="AJ42" s="4">
        <f t="shared" si="25"/>
        <v>0</v>
      </c>
      <c r="AK42" s="4">
        <f t="shared" si="25"/>
        <v>0</v>
      </c>
    </row>
    <row r="43" spans="1:37" ht="24" customHeight="1">
      <c r="A43" s="54"/>
      <c r="B43" s="44"/>
      <c r="C43" s="54"/>
      <c r="D43" s="7"/>
      <c r="E43" s="8">
        <f t="shared" si="26"/>
      </c>
      <c r="F43" s="8">
        <f t="shared" si="27"/>
      </c>
      <c r="G43" s="38"/>
      <c r="H43" s="38"/>
      <c r="I43" s="49"/>
      <c r="J43" s="51"/>
      <c r="K43" s="47"/>
      <c r="L43" s="16"/>
      <c r="M43" s="4">
        <f t="shared" si="22"/>
        <v>0</v>
      </c>
      <c r="N43" s="4">
        <f t="shared" si="23"/>
        <v>0</v>
      </c>
      <c r="O43" s="11">
        <f t="shared" si="24"/>
        <v>99</v>
      </c>
      <c r="P43" s="11">
        <f t="shared" si="28"/>
        <v>0</v>
      </c>
      <c r="Q43" s="11">
        <f t="shared" si="29"/>
        <v>0</v>
      </c>
      <c r="R43" s="11">
        <f t="shared" si="30"/>
        <v>0</v>
      </c>
      <c r="S43" s="11">
        <f t="shared" si="31"/>
        <v>0</v>
      </c>
      <c r="T43" s="11">
        <f t="shared" si="32"/>
        <v>0</v>
      </c>
      <c r="U43" s="11">
        <f t="shared" si="33"/>
        <v>0</v>
      </c>
      <c r="V43" s="11">
        <f t="shared" si="34"/>
        <v>0</v>
      </c>
      <c r="W43" s="11">
        <f t="shared" si="35"/>
        <v>0</v>
      </c>
      <c r="X43" s="11">
        <f t="shared" si="36"/>
        <v>0</v>
      </c>
      <c r="Y43" s="11">
        <f t="shared" si="37"/>
        <v>0</v>
      </c>
      <c r="Z43" s="11">
        <f t="shared" si="38"/>
        <v>0</v>
      </c>
      <c r="AA43" s="4">
        <f t="shared" si="25"/>
        <v>0</v>
      </c>
      <c r="AB43" s="4">
        <f t="shared" si="25"/>
        <v>0</v>
      </c>
      <c r="AC43" s="4">
        <f t="shared" si="25"/>
        <v>0</v>
      </c>
      <c r="AD43" s="4">
        <f t="shared" si="25"/>
        <v>0</v>
      </c>
      <c r="AE43" s="4">
        <f t="shared" si="25"/>
        <v>0</v>
      </c>
      <c r="AF43" s="4">
        <f t="shared" si="25"/>
        <v>0</v>
      </c>
      <c r="AG43" s="4">
        <f t="shared" si="25"/>
        <v>0</v>
      </c>
      <c r="AH43" s="4">
        <f t="shared" si="25"/>
        <v>0</v>
      </c>
      <c r="AI43" s="4">
        <f t="shared" si="25"/>
        <v>0</v>
      </c>
      <c r="AJ43" s="4">
        <f t="shared" si="25"/>
        <v>0</v>
      </c>
      <c r="AK43" s="4">
        <f t="shared" si="25"/>
        <v>0</v>
      </c>
    </row>
    <row r="44" spans="1:37" ht="24" customHeight="1">
      <c r="A44" s="54"/>
      <c r="B44" s="44"/>
      <c r="C44" s="54"/>
      <c r="D44" s="7"/>
      <c r="E44" s="8">
        <f t="shared" si="26"/>
      </c>
      <c r="F44" s="8">
        <f t="shared" si="27"/>
      </c>
      <c r="G44" s="38"/>
      <c r="H44" s="38"/>
      <c r="I44" s="49"/>
      <c r="J44" s="51"/>
      <c r="K44" s="47"/>
      <c r="L44" s="16"/>
      <c r="M44" s="4">
        <f t="shared" si="22"/>
        <v>0</v>
      </c>
      <c r="N44" s="4">
        <f t="shared" si="23"/>
        <v>0</v>
      </c>
      <c r="O44" s="11">
        <f t="shared" si="24"/>
        <v>99</v>
      </c>
      <c r="P44" s="11">
        <f t="shared" si="28"/>
        <v>0</v>
      </c>
      <c r="Q44" s="11">
        <f t="shared" si="29"/>
        <v>0</v>
      </c>
      <c r="R44" s="11">
        <f t="shared" si="30"/>
        <v>0</v>
      </c>
      <c r="S44" s="11">
        <f t="shared" si="31"/>
        <v>0</v>
      </c>
      <c r="T44" s="11">
        <f t="shared" si="32"/>
        <v>0</v>
      </c>
      <c r="U44" s="11">
        <f t="shared" si="33"/>
        <v>0</v>
      </c>
      <c r="V44" s="11">
        <f t="shared" si="34"/>
        <v>0</v>
      </c>
      <c r="W44" s="11">
        <f t="shared" si="35"/>
        <v>0</v>
      </c>
      <c r="X44" s="11">
        <f t="shared" si="36"/>
        <v>0</v>
      </c>
      <c r="Y44" s="11">
        <f t="shared" si="37"/>
        <v>0</v>
      </c>
      <c r="Z44" s="11">
        <f t="shared" si="38"/>
        <v>0</v>
      </c>
      <c r="AA44" s="4">
        <f t="shared" si="25"/>
        <v>0</v>
      </c>
      <c r="AB44" s="4">
        <f t="shared" si="25"/>
        <v>0</v>
      </c>
      <c r="AC44" s="4">
        <f t="shared" si="25"/>
        <v>0</v>
      </c>
      <c r="AD44" s="4">
        <f t="shared" si="25"/>
        <v>0</v>
      </c>
      <c r="AE44" s="4">
        <f t="shared" si="25"/>
        <v>0</v>
      </c>
      <c r="AF44" s="4">
        <f t="shared" si="25"/>
        <v>0</v>
      </c>
      <c r="AG44" s="4">
        <f t="shared" si="25"/>
        <v>0</v>
      </c>
      <c r="AH44" s="4">
        <f t="shared" si="25"/>
        <v>0</v>
      </c>
      <c r="AI44" s="4">
        <f t="shared" si="25"/>
        <v>0</v>
      </c>
      <c r="AJ44" s="4">
        <f t="shared" si="25"/>
        <v>0</v>
      </c>
      <c r="AK44" s="4">
        <f t="shared" si="25"/>
        <v>0</v>
      </c>
    </row>
    <row r="45" spans="1:37" ht="24" customHeight="1">
      <c r="A45" s="54"/>
      <c r="B45" s="44"/>
      <c r="C45" s="54"/>
      <c r="D45" s="7"/>
      <c r="E45" s="8">
        <f t="shared" si="26"/>
      </c>
      <c r="F45" s="8">
        <f t="shared" si="27"/>
      </c>
      <c r="G45" s="38"/>
      <c r="H45" s="38"/>
      <c r="I45" s="49"/>
      <c r="J45" s="51"/>
      <c r="K45" s="47"/>
      <c r="L45" s="16"/>
      <c r="M45" s="4">
        <f t="shared" si="22"/>
        <v>0</v>
      </c>
      <c r="N45" s="4">
        <f t="shared" si="23"/>
        <v>0</v>
      </c>
      <c r="O45" s="11">
        <f t="shared" si="24"/>
        <v>99</v>
      </c>
      <c r="P45" s="11">
        <f t="shared" si="14"/>
        <v>0</v>
      </c>
      <c r="Q45" s="11">
        <f t="shared" si="3"/>
        <v>0</v>
      </c>
      <c r="R45" s="11">
        <f t="shared" si="4"/>
        <v>0</v>
      </c>
      <c r="S45" s="11">
        <f t="shared" si="5"/>
        <v>0</v>
      </c>
      <c r="T45" s="11">
        <f t="shared" si="6"/>
        <v>0</v>
      </c>
      <c r="U45" s="11">
        <f t="shared" si="7"/>
        <v>0</v>
      </c>
      <c r="V45" s="11">
        <f t="shared" si="8"/>
        <v>0</v>
      </c>
      <c r="W45" s="11">
        <f t="shared" si="9"/>
        <v>0</v>
      </c>
      <c r="X45" s="11">
        <f t="shared" si="10"/>
        <v>0</v>
      </c>
      <c r="Y45" s="11">
        <f t="shared" si="11"/>
        <v>0</v>
      </c>
      <c r="Z45" s="11">
        <f t="shared" si="12"/>
        <v>0</v>
      </c>
      <c r="AA45" s="4">
        <f t="shared" si="25"/>
        <v>0</v>
      </c>
      <c r="AB45" s="4">
        <f t="shared" si="25"/>
        <v>0</v>
      </c>
      <c r="AC45" s="4">
        <f t="shared" si="25"/>
        <v>0</v>
      </c>
      <c r="AD45" s="4">
        <f t="shared" si="25"/>
        <v>0</v>
      </c>
      <c r="AE45" s="4">
        <f t="shared" si="25"/>
        <v>0</v>
      </c>
      <c r="AF45" s="4">
        <f t="shared" si="25"/>
        <v>0</v>
      </c>
      <c r="AG45" s="4">
        <f t="shared" si="25"/>
        <v>0</v>
      </c>
      <c r="AH45" s="4">
        <f t="shared" si="25"/>
        <v>0</v>
      </c>
      <c r="AI45" s="4">
        <f t="shared" si="25"/>
        <v>0</v>
      </c>
      <c r="AJ45" s="4">
        <f t="shared" si="25"/>
        <v>0</v>
      </c>
      <c r="AK45" s="4">
        <f t="shared" si="25"/>
        <v>0</v>
      </c>
    </row>
    <row r="46" spans="1:37" ht="24" customHeight="1">
      <c r="A46" s="48" t="s">
        <v>27</v>
      </c>
      <c r="B46" s="43" t="s">
        <v>35</v>
      </c>
      <c r="C46" s="43" t="s">
        <v>125</v>
      </c>
      <c r="D46" s="43"/>
      <c r="E46" s="1" t="s">
        <v>3</v>
      </c>
      <c r="F46" s="5">
        <v>2</v>
      </c>
      <c r="G46" s="38"/>
      <c r="H46" s="38"/>
      <c r="I46" s="49">
        <f>SUM(N46:N54)</f>
        <v>0</v>
      </c>
      <c r="J46" s="51" t="str">
        <f>IF(SUM(N46:N54)=0,"0",SUM(M46:M54))</f>
        <v>0</v>
      </c>
      <c r="K46" s="47" t="str">
        <f>IF(SUM(N46:N54)=0,"0",SUM(M46:M54)/SUM(N46:N54))</f>
        <v>0</v>
      </c>
      <c r="L46" s="14"/>
      <c r="M46" s="4">
        <f t="shared" si="22"/>
        <v>0</v>
      </c>
      <c r="N46" s="4">
        <f t="shared" si="23"/>
        <v>0</v>
      </c>
      <c r="O46" s="11">
        <f t="shared" si="24"/>
        <v>99</v>
      </c>
      <c r="P46" s="11">
        <f t="shared" si="14"/>
        <v>0</v>
      </c>
      <c r="Q46" s="11">
        <f t="shared" si="3"/>
        <v>0</v>
      </c>
      <c r="R46" s="11">
        <f t="shared" si="4"/>
        <v>0</v>
      </c>
      <c r="S46" s="11">
        <f t="shared" si="5"/>
        <v>0</v>
      </c>
      <c r="T46" s="11">
        <f t="shared" si="6"/>
        <v>0</v>
      </c>
      <c r="U46" s="11">
        <f t="shared" si="7"/>
        <v>0</v>
      </c>
      <c r="V46" s="11">
        <f t="shared" si="8"/>
        <v>0</v>
      </c>
      <c r="W46" s="11">
        <f t="shared" si="9"/>
        <v>0</v>
      </c>
      <c r="X46" s="11">
        <f t="shared" si="10"/>
        <v>0</v>
      </c>
      <c r="Y46" s="11">
        <f t="shared" si="11"/>
        <v>0</v>
      </c>
      <c r="Z46" s="11">
        <f t="shared" si="12"/>
        <v>0</v>
      </c>
      <c r="AA46" s="4">
        <f t="shared" si="25"/>
        <v>0</v>
      </c>
      <c r="AB46" s="4">
        <f t="shared" si="25"/>
        <v>0</v>
      </c>
      <c r="AC46" s="4">
        <f t="shared" si="25"/>
        <v>0</v>
      </c>
      <c r="AD46" s="4">
        <f t="shared" si="25"/>
        <v>0</v>
      </c>
      <c r="AE46" s="4">
        <f t="shared" si="25"/>
        <v>0</v>
      </c>
      <c r="AF46" s="4">
        <f t="shared" si="25"/>
        <v>0</v>
      </c>
      <c r="AG46" s="4">
        <f t="shared" si="25"/>
        <v>0</v>
      </c>
      <c r="AH46" s="4">
        <f t="shared" si="25"/>
        <v>0</v>
      </c>
      <c r="AI46" s="4">
        <f t="shared" si="25"/>
        <v>0</v>
      </c>
      <c r="AJ46" s="4">
        <f t="shared" si="25"/>
        <v>0</v>
      </c>
      <c r="AK46" s="4">
        <f t="shared" si="25"/>
        <v>0</v>
      </c>
    </row>
    <row r="47" spans="1:37" ht="24" customHeight="1">
      <c r="A47" s="48"/>
      <c r="B47" s="44"/>
      <c r="C47" s="43" t="s">
        <v>126</v>
      </c>
      <c r="D47" s="43"/>
      <c r="E47" s="1" t="s">
        <v>31</v>
      </c>
      <c r="F47" s="5">
        <v>2</v>
      </c>
      <c r="G47" s="38"/>
      <c r="H47" s="38"/>
      <c r="I47" s="49"/>
      <c r="J47" s="51"/>
      <c r="K47" s="47"/>
      <c r="L47" s="16"/>
      <c r="M47" s="4">
        <f t="shared" si="22"/>
        <v>0</v>
      </c>
      <c r="N47" s="4">
        <f t="shared" si="23"/>
        <v>0</v>
      </c>
      <c r="O47" s="11">
        <f t="shared" si="24"/>
        <v>99</v>
      </c>
      <c r="P47" s="11">
        <f t="shared" si="14"/>
        <v>0</v>
      </c>
      <c r="Q47" s="11">
        <f t="shared" si="3"/>
        <v>0</v>
      </c>
      <c r="R47" s="11">
        <f t="shared" si="4"/>
        <v>0</v>
      </c>
      <c r="S47" s="11">
        <f t="shared" si="5"/>
        <v>0</v>
      </c>
      <c r="T47" s="11">
        <f t="shared" si="6"/>
        <v>0</v>
      </c>
      <c r="U47" s="11">
        <f t="shared" si="7"/>
        <v>0</v>
      </c>
      <c r="V47" s="11">
        <f t="shared" si="8"/>
        <v>0</v>
      </c>
      <c r="W47" s="11">
        <f t="shared" si="9"/>
        <v>0</v>
      </c>
      <c r="X47" s="11">
        <f t="shared" si="10"/>
        <v>0</v>
      </c>
      <c r="Y47" s="11">
        <f t="shared" si="11"/>
        <v>0</v>
      </c>
      <c r="Z47" s="11">
        <f t="shared" si="12"/>
        <v>0</v>
      </c>
      <c r="AA47" s="4">
        <f t="shared" si="25"/>
        <v>0</v>
      </c>
      <c r="AB47" s="4">
        <f t="shared" si="25"/>
        <v>0</v>
      </c>
      <c r="AC47" s="4">
        <f t="shared" si="25"/>
        <v>0</v>
      </c>
      <c r="AD47" s="4">
        <f t="shared" si="25"/>
        <v>0</v>
      </c>
      <c r="AE47" s="4">
        <f t="shared" si="25"/>
        <v>0</v>
      </c>
      <c r="AF47" s="4">
        <f t="shared" si="25"/>
        <v>0</v>
      </c>
      <c r="AG47" s="4">
        <f t="shared" si="25"/>
        <v>0</v>
      </c>
      <c r="AH47" s="4">
        <f t="shared" si="25"/>
        <v>0</v>
      </c>
      <c r="AI47" s="4">
        <f t="shared" si="25"/>
        <v>0</v>
      </c>
      <c r="AJ47" s="4">
        <f t="shared" si="25"/>
        <v>0</v>
      </c>
      <c r="AK47" s="4">
        <f t="shared" si="25"/>
        <v>0</v>
      </c>
    </row>
    <row r="48" spans="1:37" ht="24" customHeight="1">
      <c r="A48" s="48"/>
      <c r="B48" s="44"/>
      <c r="C48" s="43" t="s">
        <v>127</v>
      </c>
      <c r="D48" s="43"/>
      <c r="E48" s="1" t="s">
        <v>3</v>
      </c>
      <c r="F48" s="5">
        <v>2</v>
      </c>
      <c r="G48" s="38"/>
      <c r="H48" s="38"/>
      <c r="I48" s="49"/>
      <c r="J48" s="51"/>
      <c r="K48" s="47"/>
      <c r="L48" s="16"/>
      <c r="M48" s="4">
        <f t="shared" si="22"/>
        <v>0</v>
      </c>
      <c r="N48" s="4">
        <f t="shared" si="23"/>
        <v>0</v>
      </c>
      <c r="O48" s="11">
        <f t="shared" si="24"/>
        <v>99</v>
      </c>
      <c r="P48" s="11">
        <f t="shared" si="14"/>
        <v>0</v>
      </c>
      <c r="Q48" s="11">
        <f t="shared" si="3"/>
        <v>0</v>
      </c>
      <c r="R48" s="11">
        <f t="shared" si="4"/>
        <v>0</v>
      </c>
      <c r="S48" s="11">
        <f t="shared" si="5"/>
        <v>0</v>
      </c>
      <c r="T48" s="11">
        <f t="shared" si="6"/>
        <v>0</v>
      </c>
      <c r="U48" s="11">
        <f t="shared" si="7"/>
        <v>0</v>
      </c>
      <c r="V48" s="11">
        <f t="shared" si="8"/>
        <v>0</v>
      </c>
      <c r="W48" s="11">
        <f t="shared" si="9"/>
        <v>0</v>
      </c>
      <c r="X48" s="11">
        <f t="shared" si="10"/>
        <v>0</v>
      </c>
      <c r="Y48" s="11">
        <f t="shared" si="11"/>
        <v>0</v>
      </c>
      <c r="Z48" s="11">
        <f t="shared" si="12"/>
        <v>0</v>
      </c>
      <c r="AA48" s="4">
        <f t="shared" si="25"/>
        <v>0</v>
      </c>
      <c r="AB48" s="4">
        <f t="shared" si="25"/>
        <v>0</v>
      </c>
      <c r="AC48" s="4">
        <f t="shared" si="25"/>
        <v>0</v>
      </c>
      <c r="AD48" s="4">
        <f t="shared" si="25"/>
        <v>0</v>
      </c>
      <c r="AE48" s="4">
        <f t="shared" si="25"/>
        <v>0</v>
      </c>
      <c r="AF48" s="4">
        <f t="shared" si="25"/>
        <v>0</v>
      </c>
      <c r="AG48" s="4">
        <f t="shared" si="25"/>
        <v>0</v>
      </c>
      <c r="AH48" s="4">
        <f t="shared" si="25"/>
        <v>0</v>
      </c>
      <c r="AI48" s="4">
        <f t="shared" si="25"/>
        <v>0</v>
      </c>
      <c r="AJ48" s="4">
        <f t="shared" si="25"/>
        <v>0</v>
      </c>
      <c r="AK48" s="4">
        <f t="shared" si="25"/>
        <v>0</v>
      </c>
    </row>
    <row r="49" spans="1:37" ht="24" customHeight="1">
      <c r="A49" s="48"/>
      <c r="B49" s="44"/>
      <c r="C49" s="50" t="s">
        <v>128</v>
      </c>
      <c r="D49" s="50"/>
      <c r="E49" s="1" t="s">
        <v>4</v>
      </c>
      <c r="F49" s="5">
        <v>2</v>
      </c>
      <c r="G49" s="38"/>
      <c r="H49" s="38"/>
      <c r="I49" s="49"/>
      <c r="J49" s="51"/>
      <c r="K49" s="47"/>
      <c r="L49" s="16"/>
      <c r="M49" s="4">
        <f t="shared" si="22"/>
        <v>0</v>
      </c>
      <c r="N49" s="4">
        <f t="shared" si="23"/>
        <v>0</v>
      </c>
      <c r="O49" s="11">
        <f t="shared" si="24"/>
        <v>99</v>
      </c>
      <c r="P49" s="11">
        <f t="shared" si="14"/>
        <v>0</v>
      </c>
      <c r="Q49" s="11">
        <f t="shared" si="3"/>
        <v>0</v>
      </c>
      <c r="R49" s="11">
        <f t="shared" si="4"/>
        <v>0</v>
      </c>
      <c r="S49" s="11">
        <f t="shared" si="5"/>
        <v>0</v>
      </c>
      <c r="T49" s="11">
        <f t="shared" si="6"/>
        <v>0</v>
      </c>
      <c r="U49" s="11">
        <f t="shared" si="7"/>
        <v>0</v>
      </c>
      <c r="V49" s="11">
        <f t="shared" si="8"/>
        <v>0</v>
      </c>
      <c r="W49" s="11">
        <f t="shared" si="9"/>
        <v>0</v>
      </c>
      <c r="X49" s="11">
        <f t="shared" si="10"/>
        <v>0</v>
      </c>
      <c r="Y49" s="11">
        <f t="shared" si="11"/>
        <v>0</v>
      </c>
      <c r="Z49" s="11">
        <f t="shared" si="12"/>
        <v>0</v>
      </c>
      <c r="AA49" s="4">
        <f t="shared" si="25"/>
        <v>0</v>
      </c>
      <c r="AB49" s="4">
        <f t="shared" si="25"/>
        <v>0</v>
      </c>
      <c r="AC49" s="4">
        <f t="shared" si="25"/>
        <v>0</v>
      </c>
      <c r="AD49" s="4">
        <f t="shared" si="25"/>
        <v>0</v>
      </c>
      <c r="AE49" s="4">
        <f t="shared" si="25"/>
        <v>0</v>
      </c>
      <c r="AF49" s="4">
        <f t="shared" si="25"/>
        <v>0</v>
      </c>
      <c r="AG49" s="4">
        <f t="shared" si="25"/>
        <v>0</v>
      </c>
      <c r="AH49" s="4">
        <f t="shared" si="25"/>
        <v>0</v>
      </c>
      <c r="AI49" s="4">
        <f t="shared" si="25"/>
        <v>0</v>
      </c>
      <c r="AJ49" s="4">
        <f t="shared" si="25"/>
        <v>0</v>
      </c>
      <c r="AK49" s="4">
        <f t="shared" si="25"/>
        <v>0</v>
      </c>
    </row>
    <row r="50" spans="1:37" ht="24" customHeight="1">
      <c r="A50" s="48"/>
      <c r="B50" s="44"/>
      <c r="C50" s="50" t="s">
        <v>129</v>
      </c>
      <c r="D50" s="50"/>
      <c r="E50" s="1" t="s">
        <v>3</v>
      </c>
      <c r="F50" s="5">
        <v>2</v>
      </c>
      <c r="G50" s="38"/>
      <c r="H50" s="38"/>
      <c r="I50" s="49"/>
      <c r="J50" s="51"/>
      <c r="K50" s="47"/>
      <c r="L50" s="16"/>
      <c r="M50" s="4">
        <f t="shared" si="22"/>
        <v>0</v>
      </c>
      <c r="N50" s="4">
        <f t="shared" si="23"/>
        <v>0</v>
      </c>
      <c r="O50" s="11">
        <f t="shared" si="24"/>
        <v>99</v>
      </c>
      <c r="P50" s="11">
        <f t="shared" si="14"/>
        <v>0</v>
      </c>
      <c r="Q50" s="11">
        <f t="shared" si="3"/>
        <v>0</v>
      </c>
      <c r="R50" s="11">
        <f t="shared" si="4"/>
        <v>0</v>
      </c>
      <c r="S50" s="11">
        <f t="shared" si="5"/>
        <v>0</v>
      </c>
      <c r="T50" s="11">
        <f t="shared" si="6"/>
        <v>0</v>
      </c>
      <c r="U50" s="11">
        <f t="shared" si="7"/>
        <v>0</v>
      </c>
      <c r="V50" s="11">
        <f t="shared" si="8"/>
        <v>0</v>
      </c>
      <c r="W50" s="11">
        <f t="shared" si="9"/>
        <v>0</v>
      </c>
      <c r="X50" s="11">
        <f t="shared" si="10"/>
        <v>0</v>
      </c>
      <c r="Y50" s="11">
        <f t="shared" si="11"/>
        <v>0</v>
      </c>
      <c r="Z50" s="11">
        <f t="shared" si="12"/>
        <v>0</v>
      </c>
      <c r="AA50" s="4">
        <f t="shared" si="25"/>
        <v>0</v>
      </c>
      <c r="AB50" s="4">
        <f t="shared" si="25"/>
        <v>0</v>
      </c>
      <c r="AC50" s="4">
        <f t="shared" si="25"/>
        <v>0</v>
      </c>
      <c r="AD50" s="4">
        <f t="shared" si="25"/>
        <v>0</v>
      </c>
      <c r="AE50" s="4">
        <f t="shared" si="25"/>
        <v>0</v>
      </c>
      <c r="AF50" s="4">
        <f t="shared" si="25"/>
        <v>0</v>
      </c>
      <c r="AG50" s="4">
        <f t="shared" si="25"/>
        <v>0</v>
      </c>
      <c r="AH50" s="4">
        <f t="shared" si="25"/>
        <v>0</v>
      </c>
      <c r="AI50" s="4">
        <f t="shared" si="25"/>
        <v>0</v>
      </c>
      <c r="AJ50" s="4">
        <f t="shared" si="25"/>
        <v>0</v>
      </c>
      <c r="AK50" s="4">
        <f t="shared" si="25"/>
        <v>0</v>
      </c>
    </row>
    <row r="51" spans="1:37" ht="24" customHeight="1">
      <c r="A51" s="48"/>
      <c r="B51" s="44"/>
      <c r="C51" s="50" t="s">
        <v>130</v>
      </c>
      <c r="D51" s="50"/>
      <c r="E51" s="1" t="s">
        <v>3</v>
      </c>
      <c r="F51" s="5">
        <v>2</v>
      </c>
      <c r="G51" s="38"/>
      <c r="H51" s="38"/>
      <c r="I51" s="49"/>
      <c r="J51" s="51"/>
      <c r="K51" s="47"/>
      <c r="L51" s="16"/>
      <c r="M51" s="4">
        <f t="shared" si="22"/>
        <v>0</v>
      </c>
      <c r="N51" s="4">
        <f t="shared" si="23"/>
        <v>0</v>
      </c>
      <c r="O51" s="11">
        <f t="shared" si="24"/>
        <v>99</v>
      </c>
      <c r="P51" s="11">
        <f t="shared" si="14"/>
        <v>0</v>
      </c>
      <c r="Q51" s="11">
        <f t="shared" si="3"/>
        <v>0</v>
      </c>
      <c r="R51" s="11">
        <f t="shared" si="4"/>
        <v>0</v>
      </c>
      <c r="S51" s="11">
        <f t="shared" si="5"/>
        <v>0</v>
      </c>
      <c r="T51" s="11">
        <f t="shared" si="6"/>
        <v>0</v>
      </c>
      <c r="U51" s="11">
        <f t="shared" si="7"/>
        <v>0</v>
      </c>
      <c r="V51" s="11">
        <f t="shared" si="8"/>
        <v>0</v>
      </c>
      <c r="W51" s="11">
        <f t="shared" si="9"/>
        <v>0</v>
      </c>
      <c r="X51" s="11">
        <f t="shared" si="10"/>
        <v>0</v>
      </c>
      <c r="Y51" s="11">
        <f t="shared" si="11"/>
        <v>0</v>
      </c>
      <c r="Z51" s="11">
        <f t="shared" si="12"/>
        <v>0</v>
      </c>
      <c r="AA51" s="4">
        <f t="shared" si="25"/>
        <v>0</v>
      </c>
      <c r="AB51" s="4">
        <f t="shared" si="25"/>
        <v>0</v>
      </c>
      <c r="AC51" s="4">
        <f t="shared" si="25"/>
        <v>0</v>
      </c>
      <c r="AD51" s="4">
        <f t="shared" si="25"/>
        <v>0</v>
      </c>
      <c r="AE51" s="4">
        <f t="shared" si="25"/>
        <v>0</v>
      </c>
      <c r="AF51" s="4">
        <f t="shared" si="25"/>
        <v>0</v>
      </c>
      <c r="AG51" s="4">
        <f t="shared" si="25"/>
        <v>0</v>
      </c>
      <c r="AH51" s="4">
        <f t="shared" si="25"/>
        <v>0</v>
      </c>
      <c r="AI51" s="4">
        <f t="shared" si="25"/>
        <v>0</v>
      </c>
      <c r="AJ51" s="4">
        <f t="shared" si="25"/>
        <v>0</v>
      </c>
      <c r="AK51" s="4">
        <f t="shared" si="25"/>
        <v>0</v>
      </c>
    </row>
    <row r="52" spans="1:37" ht="24" customHeight="1">
      <c r="A52" s="48"/>
      <c r="B52" s="44"/>
      <c r="C52" s="50" t="s">
        <v>131</v>
      </c>
      <c r="D52" s="50"/>
      <c r="E52" s="1" t="s">
        <v>4</v>
      </c>
      <c r="F52" s="5">
        <v>2</v>
      </c>
      <c r="G52" s="38"/>
      <c r="H52" s="38"/>
      <c r="I52" s="49"/>
      <c r="J52" s="51"/>
      <c r="K52" s="47"/>
      <c r="L52" s="16"/>
      <c r="M52" s="4">
        <f t="shared" si="22"/>
        <v>0</v>
      </c>
      <c r="N52" s="4">
        <f t="shared" si="23"/>
        <v>0</v>
      </c>
      <c r="O52" s="11">
        <f t="shared" si="24"/>
        <v>99</v>
      </c>
      <c r="P52" s="11">
        <f t="shared" si="14"/>
        <v>0</v>
      </c>
      <c r="Q52" s="11">
        <f t="shared" si="3"/>
        <v>0</v>
      </c>
      <c r="R52" s="11">
        <f t="shared" si="4"/>
        <v>0</v>
      </c>
      <c r="S52" s="11">
        <f t="shared" si="5"/>
        <v>0</v>
      </c>
      <c r="T52" s="11">
        <f t="shared" si="6"/>
        <v>0</v>
      </c>
      <c r="U52" s="11">
        <f t="shared" si="7"/>
        <v>0</v>
      </c>
      <c r="V52" s="11">
        <f t="shared" si="8"/>
        <v>0</v>
      </c>
      <c r="W52" s="11">
        <f t="shared" si="9"/>
        <v>0</v>
      </c>
      <c r="X52" s="11">
        <f t="shared" si="10"/>
        <v>0</v>
      </c>
      <c r="Y52" s="11">
        <f t="shared" si="11"/>
        <v>0</v>
      </c>
      <c r="Z52" s="11">
        <f t="shared" si="12"/>
        <v>0</v>
      </c>
      <c r="AA52" s="4">
        <f t="shared" si="25"/>
        <v>0</v>
      </c>
      <c r="AB52" s="4">
        <f t="shared" si="25"/>
        <v>0</v>
      </c>
      <c r="AC52" s="4">
        <f t="shared" si="25"/>
        <v>0</v>
      </c>
      <c r="AD52" s="4">
        <f t="shared" si="25"/>
        <v>0</v>
      </c>
      <c r="AE52" s="4">
        <f t="shared" si="25"/>
        <v>0</v>
      </c>
      <c r="AF52" s="4">
        <f t="shared" si="25"/>
        <v>0</v>
      </c>
      <c r="AG52" s="4">
        <f t="shared" si="25"/>
        <v>0</v>
      </c>
      <c r="AH52" s="4">
        <f t="shared" si="25"/>
        <v>0</v>
      </c>
      <c r="AI52" s="4">
        <f t="shared" si="25"/>
        <v>0</v>
      </c>
      <c r="AJ52" s="4">
        <f t="shared" si="25"/>
        <v>0</v>
      </c>
      <c r="AK52" s="4">
        <f t="shared" si="25"/>
        <v>0</v>
      </c>
    </row>
    <row r="53" spans="1:37" ht="24" customHeight="1">
      <c r="A53" s="48"/>
      <c r="B53" s="44"/>
      <c r="C53" s="50" t="s">
        <v>132</v>
      </c>
      <c r="D53" s="50"/>
      <c r="E53" s="1" t="s">
        <v>3</v>
      </c>
      <c r="F53" s="5">
        <v>2</v>
      </c>
      <c r="G53" s="38"/>
      <c r="H53" s="38"/>
      <c r="I53" s="49"/>
      <c r="J53" s="51"/>
      <c r="K53" s="47"/>
      <c r="L53" s="16"/>
      <c r="M53" s="4">
        <f t="shared" si="22"/>
        <v>0</v>
      </c>
      <c r="N53" s="4">
        <f t="shared" si="23"/>
        <v>0</v>
      </c>
      <c r="O53" s="11">
        <f t="shared" si="24"/>
        <v>99</v>
      </c>
      <c r="P53" s="11">
        <f t="shared" si="14"/>
        <v>0</v>
      </c>
      <c r="Q53" s="11">
        <f t="shared" si="3"/>
        <v>0</v>
      </c>
      <c r="R53" s="11">
        <f t="shared" si="4"/>
        <v>0</v>
      </c>
      <c r="S53" s="11">
        <f t="shared" si="5"/>
        <v>0</v>
      </c>
      <c r="T53" s="11">
        <f t="shared" si="6"/>
        <v>0</v>
      </c>
      <c r="U53" s="11">
        <f t="shared" si="7"/>
        <v>0</v>
      </c>
      <c r="V53" s="11">
        <f t="shared" si="8"/>
        <v>0</v>
      </c>
      <c r="W53" s="11">
        <f t="shared" si="9"/>
        <v>0</v>
      </c>
      <c r="X53" s="11">
        <f t="shared" si="10"/>
        <v>0</v>
      </c>
      <c r="Y53" s="11">
        <f t="shared" si="11"/>
        <v>0</v>
      </c>
      <c r="Z53" s="11">
        <f t="shared" si="12"/>
        <v>0</v>
      </c>
      <c r="AA53" s="4">
        <f aca="true" t="shared" si="39" ref="AA53:AK68">IF($O53=AA$3,$M53,0)</f>
        <v>0</v>
      </c>
      <c r="AB53" s="4">
        <f t="shared" si="39"/>
        <v>0</v>
      </c>
      <c r="AC53" s="4">
        <f t="shared" si="39"/>
        <v>0</v>
      </c>
      <c r="AD53" s="4">
        <f t="shared" si="39"/>
        <v>0</v>
      </c>
      <c r="AE53" s="4">
        <f t="shared" si="39"/>
        <v>0</v>
      </c>
      <c r="AF53" s="4">
        <f t="shared" si="39"/>
        <v>0</v>
      </c>
      <c r="AG53" s="4">
        <f t="shared" si="39"/>
        <v>0</v>
      </c>
      <c r="AH53" s="4">
        <f t="shared" si="39"/>
        <v>0</v>
      </c>
      <c r="AI53" s="4">
        <f t="shared" si="39"/>
        <v>0</v>
      </c>
      <c r="AJ53" s="4">
        <f t="shared" si="39"/>
        <v>0</v>
      </c>
      <c r="AK53" s="4">
        <f t="shared" si="39"/>
        <v>0</v>
      </c>
    </row>
    <row r="54" spans="1:37" ht="24" customHeight="1">
      <c r="A54" s="48"/>
      <c r="B54" s="44"/>
      <c r="C54" s="50" t="s">
        <v>133</v>
      </c>
      <c r="D54" s="50"/>
      <c r="E54" s="1" t="s">
        <v>1</v>
      </c>
      <c r="F54" s="5">
        <v>2</v>
      </c>
      <c r="G54" s="38"/>
      <c r="H54" s="38"/>
      <c r="I54" s="49"/>
      <c r="J54" s="51"/>
      <c r="K54" s="47"/>
      <c r="L54" s="16"/>
      <c r="M54" s="4">
        <f t="shared" si="22"/>
        <v>0</v>
      </c>
      <c r="N54" s="4">
        <f t="shared" si="23"/>
        <v>0</v>
      </c>
      <c r="O54" s="11">
        <f t="shared" si="24"/>
        <v>99</v>
      </c>
      <c r="P54" s="11">
        <f t="shared" si="14"/>
        <v>0</v>
      </c>
      <c r="Q54" s="11">
        <f t="shared" si="3"/>
        <v>0</v>
      </c>
      <c r="R54" s="11">
        <f t="shared" si="4"/>
        <v>0</v>
      </c>
      <c r="S54" s="11">
        <f t="shared" si="5"/>
        <v>0</v>
      </c>
      <c r="T54" s="11">
        <f t="shared" si="6"/>
        <v>0</v>
      </c>
      <c r="U54" s="11">
        <f t="shared" si="7"/>
        <v>0</v>
      </c>
      <c r="V54" s="11">
        <f t="shared" si="8"/>
        <v>0</v>
      </c>
      <c r="W54" s="11">
        <f t="shared" si="9"/>
        <v>0</v>
      </c>
      <c r="X54" s="11">
        <f t="shared" si="10"/>
        <v>0</v>
      </c>
      <c r="Y54" s="11">
        <f t="shared" si="11"/>
        <v>0</v>
      </c>
      <c r="Z54" s="11">
        <f t="shared" si="12"/>
        <v>0</v>
      </c>
      <c r="AA54" s="4">
        <f t="shared" si="39"/>
        <v>0</v>
      </c>
      <c r="AB54" s="4">
        <f t="shared" si="39"/>
        <v>0</v>
      </c>
      <c r="AC54" s="4">
        <f t="shared" si="39"/>
        <v>0</v>
      </c>
      <c r="AD54" s="4">
        <f t="shared" si="39"/>
        <v>0</v>
      </c>
      <c r="AE54" s="4">
        <f t="shared" si="39"/>
        <v>0</v>
      </c>
      <c r="AF54" s="4">
        <f t="shared" si="39"/>
        <v>0</v>
      </c>
      <c r="AG54" s="4">
        <f t="shared" si="39"/>
        <v>0</v>
      </c>
      <c r="AH54" s="4">
        <f t="shared" si="39"/>
        <v>0</v>
      </c>
      <c r="AI54" s="4">
        <f t="shared" si="39"/>
        <v>0</v>
      </c>
      <c r="AJ54" s="4">
        <f t="shared" si="39"/>
        <v>0</v>
      </c>
      <c r="AK54" s="4">
        <f t="shared" si="39"/>
        <v>0</v>
      </c>
    </row>
    <row r="55" spans="1:37" ht="24" customHeight="1">
      <c r="A55" s="48"/>
      <c r="B55" s="43" t="s">
        <v>36</v>
      </c>
      <c r="C55" s="50" t="s">
        <v>134</v>
      </c>
      <c r="D55" s="50"/>
      <c r="E55" s="1" t="s">
        <v>2</v>
      </c>
      <c r="F55" s="5">
        <v>2</v>
      </c>
      <c r="G55" s="38"/>
      <c r="H55" s="38"/>
      <c r="I55" s="49">
        <f>SUM(N55:N63)</f>
        <v>0</v>
      </c>
      <c r="J55" s="51" t="str">
        <f>IF(SUM(N55:N63)=0,"0",SUM(M55:M63))</f>
        <v>0</v>
      </c>
      <c r="K55" s="47" t="str">
        <f>IF(SUM(N55:N63)=0,"0",SUM(M55:M63)/SUM(N55:N63))</f>
        <v>0</v>
      </c>
      <c r="L55" s="14"/>
      <c r="M55" s="4">
        <f t="shared" si="22"/>
        <v>0</v>
      </c>
      <c r="N55" s="4">
        <f t="shared" si="23"/>
        <v>0</v>
      </c>
      <c r="O55" s="11">
        <f t="shared" si="24"/>
        <v>99</v>
      </c>
      <c r="P55" s="11">
        <f t="shared" si="14"/>
        <v>0</v>
      </c>
      <c r="Q55" s="11">
        <f t="shared" si="3"/>
        <v>0</v>
      </c>
      <c r="R55" s="11">
        <f t="shared" si="4"/>
        <v>0</v>
      </c>
      <c r="S55" s="11">
        <f t="shared" si="5"/>
        <v>0</v>
      </c>
      <c r="T55" s="11">
        <f t="shared" si="6"/>
        <v>0</v>
      </c>
      <c r="U55" s="11">
        <f t="shared" si="7"/>
        <v>0</v>
      </c>
      <c r="V55" s="11">
        <f t="shared" si="8"/>
        <v>0</v>
      </c>
      <c r="W55" s="11">
        <f t="shared" si="9"/>
        <v>0</v>
      </c>
      <c r="X55" s="11">
        <f t="shared" si="10"/>
        <v>0</v>
      </c>
      <c r="Y55" s="11">
        <f t="shared" si="11"/>
        <v>0</v>
      </c>
      <c r="Z55" s="11">
        <f t="shared" si="12"/>
        <v>0</v>
      </c>
      <c r="AA55" s="4">
        <f t="shared" si="39"/>
        <v>0</v>
      </c>
      <c r="AB55" s="4">
        <f t="shared" si="39"/>
        <v>0</v>
      </c>
      <c r="AC55" s="4">
        <f t="shared" si="39"/>
        <v>0</v>
      </c>
      <c r="AD55" s="4">
        <f t="shared" si="39"/>
        <v>0</v>
      </c>
      <c r="AE55" s="4">
        <f t="shared" si="39"/>
        <v>0</v>
      </c>
      <c r="AF55" s="4">
        <f t="shared" si="39"/>
        <v>0</v>
      </c>
      <c r="AG55" s="4">
        <f t="shared" si="39"/>
        <v>0</v>
      </c>
      <c r="AH55" s="4">
        <f t="shared" si="39"/>
        <v>0</v>
      </c>
      <c r="AI55" s="4">
        <f t="shared" si="39"/>
        <v>0</v>
      </c>
      <c r="AJ55" s="4">
        <f t="shared" si="39"/>
        <v>0</v>
      </c>
      <c r="AK55" s="4">
        <f t="shared" si="39"/>
        <v>0</v>
      </c>
    </row>
    <row r="56" spans="1:37" ht="24" customHeight="1">
      <c r="A56" s="48"/>
      <c r="B56" s="44"/>
      <c r="C56" s="50" t="s">
        <v>135</v>
      </c>
      <c r="D56" s="50"/>
      <c r="E56" s="1" t="s">
        <v>3</v>
      </c>
      <c r="F56" s="5">
        <v>1</v>
      </c>
      <c r="G56" s="38"/>
      <c r="H56" s="38"/>
      <c r="I56" s="49"/>
      <c r="J56" s="51"/>
      <c r="K56" s="47"/>
      <c r="L56" s="16"/>
      <c r="M56" s="4">
        <f t="shared" si="22"/>
        <v>0</v>
      </c>
      <c r="N56" s="4">
        <f t="shared" si="23"/>
        <v>0</v>
      </c>
      <c r="O56" s="11">
        <f t="shared" si="24"/>
        <v>99</v>
      </c>
      <c r="P56" s="11">
        <f t="shared" si="14"/>
        <v>0</v>
      </c>
      <c r="Q56" s="11">
        <f t="shared" si="3"/>
        <v>0</v>
      </c>
      <c r="R56" s="11">
        <f t="shared" si="4"/>
        <v>0</v>
      </c>
      <c r="S56" s="11">
        <f t="shared" si="5"/>
        <v>0</v>
      </c>
      <c r="T56" s="11">
        <f t="shared" si="6"/>
        <v>0</v>
      </c>
      <c r="U56" s="11">
        <f t="shared" si="7"/>
        <v>0</v>
      </c>
      <c r="V56" s="11">
        <f t="shared" si="8"/>
        <v>0</v>
      </c>
      <c r="W56" s="11">
        <f t="shared" si="9"/>
        <v>0</v>
      </c>
      <c r="X56" s="11">
        <f t="shared" si="10"/>
        <v>0</v>
      </c>
      <c r="Y56" s="11">
        <f t="shared" si="11"/>
        <v>0</v>
      </c>
      <c r="Z56" s="11">
        <f t="shared" si="12"/>
        <v>0</v>
      </c>
      <c r="AA56" s="4">
        <f t="shared" si="39"/>
        <v>0</v>
      </c>
      <c r="AB56" s="4">
        <f t="shared" si="39"/>
        <v>0</v>
      </c>
      <c r="AC56" s="4">
        <f t="shared" si="39"/>
        <v>0</v>
      </c>
      <c r="AD56" s="4">
        <f t="shared" si="39"/>
        <v>0</v>
      </c>
      <c r="AE56" s="4">
        <f t="shared" si="39"/>
        <v>0</v>
      </c>
      <c r="AF56" s="4">
        <f t="shared" si="39"/>
        <v>0</v>
      </c>
      <c r="AG56" s="4">
        <f t="shared" si="39"/>
        <v>0</v>
      </c>
      <c r="AH56" s="4">
        <f t="shared" si="39"/>
        <v>0</v>
      </c>
      <c r="AI56" s="4">
        <f t="shared" si="39"/>
        <v>0</v>
      </c>
      <c r="AJ56" s="4">
        <f t="shared" si="39"/>
        <v>0</v>
      </c>
      <c r="AK56" s="4">
        <f t="shared" si="39"/>
        <v>0</v>
      </c>
    </row>
    <row r="57" spans="1:37" ht="24" customHeight="1">
      <c r="A57" s="48"/>
      <c r="B57" s="44"/>
      <c r="C57" s="50" t="s">
        <v>136</v>
      </c>
      <c r="D57" s="50"/>
      <c r="E57" s="1" t="s">
        <v>20</v>
      </c>
      <c r="F57" s="5">
        <v>1</v>
      </c>
      <c r="G57" s="38"/>
      <c r="H57" s="38"/>
      <c r="I57" s="49"/>
      <c r="J57" s="51"/>
      <c r="K57" s="47"/>
      <c r="L57" s="16"/>
      <c r="M57" s="4">
        <f t="shared" si="22"/>
        <v>0</v>
      </c>
      <c r="N57" s="4">
        <f t="shared" si="23"/>
        <v>0</v>
      </c>
      <c r="O57" s="11">
        <f t="shared" si="24"/>
        <v>99</v>
      </c>
      <c r="P57" s="11">
        <f t="shared" si="14"/>
        <v>0</v>
      </c>
      <c r="Q57" s="11">
        <f t="shared" si="3"/>
        <v>0</v>
      </c>
      <c r="R57" s="11">
        <f t="shared" si="4"/>
        <v>0</v>
      </c>
      <c r="S57" s="11">
        <f t="shared" si="5"/>
        <v>0</v>
      </c>
      <c r="T57" s="11">
        <f t="shared" si="6"/>
        <v>0</v>
      </c>
      <c r="U57" s="11">
        <f t="shared" si="7"/>
        <v>0</v>
      </c>
      <c r="V57" s="11">
        <f t="shared" si="8"/>
        <v>0</v>
      </c>
      <c r="W57" s="11">
        <f t="shared" si="9"/>
        <v>0</v>
      </c>
      <c r="X57" s="11">
        <f t="shared" si="10"/>
        <v>0</v>
      </c>
      <c r="Y57" s="11">
        <f t="shared" si="11"/>
        <v>0</v>
      </c>
      <c r="Z57" s="11">
        <f t="shared" si="12"/>
        <v>0</v>
      </c>
      <c r="AA57" s="4">
        <f t="shared" si="39"/>
        <v>0</v>
      </c>
      <c r="AB57" s="4">
        <f t="shared" si="39"/>
        <v>0</v>
      </c>
      <c r="AC57" s="4">
        <f t="shared" si="39"/>
        <v>0</v>
      </c>
      <c r="AD57" s="4">
        <f t="shared" si="39"/>
        <v>0</v>
      </c>
      <c r="AE57" s="4">
        <f t="shared" si="39"/>
        <v>0</v>
      </c>
      <c r="AF57" s="4">
        <f t="shared" si="39"/>
        <v>0</v>
      </c>
      <c r="AG57" s="4">
        <f t="shared" si="39"/>
        <v>0</v>
      </c>
      <c r="AH57" s="4">
        <f t="shared" si="39"/>
        <v>0</v>
      </c>
      <c r="AI57" s="4">
        <f t="shared" si="39"/>
        <v>0</v>
      </c>
      <c r="AJ57" s="4">
        <f t="shared" si="39"/>
        <v>0</v>
      </c>
      <c r="AK57" s="4">
        <f t="shared" si="39"/>
        <v>0</v>
      </c>
    </row>
    <row r="58" spans="1:37" ht="24" customHeight="1">
      <c r="A58" s="48"/>
      <c r="B58" s="44"/>
      <c r="C58" s="50" t="s">
        <v>137</v>
      </c>
      <c r="D58" s="50"/>
      <c r="E58" s="1" t="s">
        <v>5</v>
      </c>
      <c r="F58" s="5">
        <v>1</v>
      </c>
      <c r="G58" s="38"/>
      <c r="H58" s="38"/>
      <c r="I58" s="49"/>
      <c r="J58" s="51"/>
      <c r="K58" s="47"/>
      <c r="L58" s="16"/>
      <c r="M58" s="4">
        <f t="shared" si="22"/>
        <v>0</v>
      </c>
      <c r="N58" s="4">
        <f t="shared" si="23"/>
        <v>0</v>
      </c>
      <c r="O58" s="11">
        <f t="shared" si="24"/>
        <v>99</v>
      </c>
      <c r="P58" s="11">
        <f t="shared" si="14"/>
        <v>0</v>
      </c>
      <c r="Q58" s="11">
        <f t="shared" si="3"/>
        <v>0</v>
      </c>
      <c r="R58" s="11">
        <f t="shared" si="4"/>
        <v>0</v>
      </c>
      <c r="S58" s="11">
        <f t="shared" si="5"/>
        <v>0</v>
      </c>
      <c r="T58" s="11">
        <f t="shared" si="6"/>
        <v>0</v>
      </c>
      <c r="U58" s="11">
        <f t="shared" si="7"/>
        <v>0</v>
      </c>
      <c r="V58" s="11">
        <f t="shared" si="8"/>
        <v>0</v>
      </c>
      <c r="W58" s="11">
        <f t="shared" si="9"/>
        <v>0</v>
      </c>
      <c r="X58" s="11">
        <f t="shared" si="10"/>
        <v>0</v>
      </c>
      <c r="Y58" s="11">
        <f t="shared" si="11"/>
        <v>0</v>
      </c>
      <c r="Z58" s="11">
        <f t="shared" si="12"/>
        <v>0</v>
      </c>
      <c r="AA58" s="4">
        <f t="shared" si="39"/>
        <v>0</v>
      </c>
      <c r="AB58" s="4">
        <f t="shared" si="39"/>
        <v>0</v>
      </c>
      <c r="AC58" s="4">
        <f t="shared" si="39"/>
        <v>0</v>
      </c>
      <c r="AD58" s="4">
        <f t="shared" si="39"/>
        <v>0</v>
      </c>
      <c r="AE58" s="4">
        <f t="shared" si="39"/>
        <v>0</v>
      </c>
      <c r="AF58" s="4">
        <f t="shared" si="39"/>
        <v>0</v>
      </c>
      <c r="AG58" s="4">
        <f t="shared" si="39"/>
        <v>0</v>
      </c>
      <c r="AH58" s="4">
        <f t="shared" si="39"/>
        <v>0</v>
      </c>
      <c r="AI58" s="4">
        <f t="shared" si="39"/>
        <v>0</v>
      </c>
      <c r="AJ58" s="4">
        <f t="shared" si="39"/>
        <v>0</v>
      </c>
      <c r="AK58" s="4">
        <f t="shared" si="39"/>
        <v>0</v>
      </c>
    </row>
    <row r="59" spans="1:37" ht="24" customHeight="1">
      <c r="A59" s="48"/>
      <c r="B59" s="44"/>
      <c r="C59" s="50" t="s">
        <v>138</v>
      </c>
      <c r="D59" s="50"/>
      <c r="E59" s="1" t="s">
        <v>20</v>
      </c>
      <c r="F59" s="5">
        <v>1</v>
      </c>
      <c r="G59" s="38"/>
      <c r="H59" s="38"/>
      <c r="I59" s="49"/>
      <c r="J59" s="51"/>
      <c r="K59" s="47"/>
      <c r="L59" s="16"/>
      <c r="M59" s="4">
        <f t="shared" si="22"/>
        <v>0</v>
      </c>
      <c r="N59" s="4">
        <f t="shared" si="23"/>
        <v>0</v>
      </c>
      <c r="O59" s="11">
        <f t="shared" si="24"/>
        <v>99</v>
      </c>
      <c r="P59" s="11">
        <f t="shared" si="14"/>
        <v>0</v>
      </c>
      <c r="Q59" s="11">
        <f t="shared" si="3"/>
        <v>0</v>
      </c>
      <c r="R59" s="11">
        <f t="shared" si="4"/>
        <v>0</v>
      </c>
      <c r="S59" s="11">
        <f t="shared" si="5"/>
        <v>0</v>
      </c>
      <c r="T59" s="11">
        <f t="shared" si="6"/>
        <v>0</v>
      </c>
      <c r="U59" s="11">
        <f t="shared" si="7"/>
        <v>0</v>
      </c>
      <c r="V59" s="11">
        <f t="shared" si="8"/>
        <v>0</v>
      </c>
      <c r="W59" s="11">
        <f t="shared" si="9"/>
        <v>0</v>
      </c>
      <c r="X59" s="11">
        <f t="shared" si="10"/>
        <v>0</v>
      </c>
      <c r="Y59" s="11">
        <f t="shared" si="11"/>
        <v>0</v>
      </c>
      <c r="Z59" s="11">
        <f t="shared" si="12"/>
        <v>0</v>
      </c>
      <c r="AA59" s="4">
        <f t="shared" si="39"/>
        <v>0</v>
      </c>
      <c r="AB59" s="4">
        <f t="shared" si="39"/>
        <v>0</v>
      </c>
      <c r="AC59" s="4">
        <f t="shared" si="39"/>
        <v>0</v>
      </c>
      <c r="AD59" s="4">
        <f t="shared" si="39"/>
        <v>0</v>
      </c>
      <c r="AE59" s="4">
        <f t="shared" si="39"/>
        <v>0</v>
      </c>
      <c r="AF59" s="4">
        <f t="shared" si="39"/>
        <v>0</v>
      </c>
      <c r="AG59" s="4">
        <f t="shared" si="39"/>
        <v>0</v>
      </c>
      <c r="AH59" s="4">
        <f t="shared" si="39"/>
        <v>0</v>
      </c>
      <c r="AI59" s="4">
        <f t="shared" si="39"/>
        <v>0</v>
      </c>
      <c r="AJ59" s="4">
        <f t="shared" si="39"/>
        <v>0</v>
      </c>
      <c r="AK59" s="4">
        <f t="shared" si="39"/>
        <v>0</v>
      </c>
    </row>
    <row r="60" spans="1:37" ht="24" customHeight="1">
      <c r="A60" s="48"/>
      <c r="B60" s="44"/>
      <c r="C60" s="50" t="s">
        <v>139</v>
      </c>
      <c r="D60" s="50"/>
      <c r="E60" s="1" t="s">
        <v>4</v>
      </c>
      <c r="F60" s="5">
        <v>1</v>
      </c>
      <c r="G60" s="38"/>
      <c r="H60" s="38"/>
      <c r="I60" s="49"/>
      <c r="J60" s="51"/>
      <c r="K60" s="47"/>
      <c r="L60" s="16"/>
      <c r="M60" s="4">
        <f t="shared" si="22"/>
        <v>0</v>
      </c>
      <c r="N60" s="4">
        <f t="shared" si="23"/>
        <v>0</v>
      </c>
      <c r="O60" s="11">
        <f t="shared" si="24"/>
        <v>99</v>
      </c>
      <c r="P60" s="11">
        <f t="shared" si="14"/>
        <v>0</v>
      </c>
      <c r="Q60" s="11">
        <f t="shared" si="3"/>
        <v>0</v>
      </c>
      <c r="R60" s="11">
        <f t="shared" si="4"/>
        <v>0</v>
      </c>
      <c r="S60" s="11">
        <f t="shared" si="5"/>
        <v>0</v>
      </c>
      <c r="T60" s="11">
        <f t="shared" si="6"/>
        <v>0</v>
      </c>
      <c r="U60" s="11">
        <f t="shared" si="7"/>
        <v>0</v>
      </c>
      <c r="V60" s="11">
        <f t="shared" si="8"/>
        <v>0</v>
      </c>
      <c r="W60" s="11">
        <f t="shared" si="9"/>
        <v>0</v>
      </c>
      <c r="X60" s="11">
        <f t="shared" si="10"/>
        <v>0</v>
      </c>
      <c r="Y60" s="11">
        <f t="shared" si="11"/>
        <v>0</v>
      </c>
      <c r="Z60" s="11">
        <f t="shared" si="12"/>
        <v>0</v>
      </c>
      <c r="AA60" s="4">
        <f t="shared" si="39"/>
        <v>0</v>
      </c>
      <c r="AB60" s="4">
        <f t="shared" si="39"/>
        <v>0</v>
      </c>
      <c r="AC60" s="4">
        <f t="shared" si="39"/>
        <v>0</v>
      </c>
      <c r="AD60" s="4">
        <f t="shared" si="39"/>
        <v>0</v>
      </c>
      <c r="AE60" s="4">
        <f t="shared" si="39"/>
        <v>0</v>
      </c>
      <c r="AF60" s="4">
        <f t="shared" si="39"/>
        <v>0</v>
      </c>
      <c r="AG60" s="4">
        <f t="shared" si="39"/>
        <v>0</v>
      </c>
      <c r="AH60" s="4">
        <f t="shared" si="39"/>
        <v>0</v>
      </c>
      <c r="AI60" s="4">
        <f t="shared" si="39"/>
        <v>0</v>
      </c>
      <c r="AJ60" s="4">
        <f t="shared" si="39"/>
        <v>0</v>
      </c>
      <c r="AK60" s="4">
        <f t="shared" si="39"/>
        <v>0</v>
      </c>
    </row>
    <row r="61" spans="1:37" ht="24" customHeight="1">
      <c r="A61" s="48"/>
      <c r="B61" s="44"/>
      <c r="C61" s="50" t="s">
        <v>140</v>
      </c>
      <c r="D61" s="50"/>
      <c r="E61" s="1" t="s">
        <v>4</v>
      </c>
      <c r="F61" s="5">
        <v>1</v>
      </c>
      <c r="G61" s="38"/>
      <c r="H61" s="38"/>
      <c r="I61" s="49"/>
      <c r="J61" s="51"/>
      <c r="K61" s="47"/>
      <c r="L61" s="16"/>
      <c r="M61" s="4">
        <f t="shared" si="22"/>
        <v>0</v>
      </c>
      <c r="N61" s="4">
        <f t="shared" si="23"/>
        <v>0</v>
      </c>
      <c r="O61" s="11">
        <f t="shared" si="24"/>
        <v>99</v>
      </c>
      <c r="P61" s="11">
        <f t="shared" si="14"/>
        <v>0</v>
      </c>
      <c r="Q61" s="11">
        <f t="shared" si="3"/>
        <v>0</v>
      </c>
      <c r="R61" s="11">
        <f t="shared" si="4"/>
        <v>0</v>
      </c>
      <c r="S61" s="11">
        <f t="shared" si="5"/>
        <v>0</v>
      </c>
      <c r="T61" s="11">
        <f t="shared" si="6"/>
        <v>0</v>
      </c>
      <c r="U61" s="11">
        <f t="shared" si="7"/>
        <v>0</v>
      </c>
      <c r="V61" s="11">
        <f t="shared" si="8"/>
        <v>0</v>
      </c>
      <c r="W61" s="11">
        <f t="shared" si="9"/>
        <v>0</v>
      </c>
      <c r="X61" s="11">
        <f t="shared" si="10"/>
        <v>0</v>
      </c>
      <c r="Y61" s="11">
        <f t="shared" si="11"/>
        <v>0</v>
      </c>
      <c r="Z61" s="11">
        <f t="shared" si="12"/>
        <v>0</v>
      </c>
      <c r="AA61" s="4">
        <f t="shared" si="39"/>
        <v>0</v>
      </c>
      <c r="AB61" s="4">
        <f t="shared" si="39"/>
        <v>0</v>
      </c>
      <c r="AC61" s="4">
        <f t="shared" si="39"/>
        <v>0</v>
      </c>
      <c r="AD61" s="4">
        <f t="shared" si="39"/>
        <v>0</v>
      </c>
      <c r="AE61" s="4">
        <f t="shared" si="39"/>
        <v>0</v>
      </c>
      <c r="AF61" s="4">
        <f t="shared" si="39"/>
        <v>0</v>
      </c>
      <c r="AG61" s="4">
        <f t="shared" si="39"/>
        <v>0</v>
      </c>
      <c r="AH61" s="4">
        <f t="shared" si="39"/>
        <v>0</v>
      </c>
      <c r="AI61" s="4">
        <f t="shared" si="39"/>
        <v>0</v>
      </c>
      <c r="AJ61" s="4">
        <f t="shared" si="39"/>
        <v>0</v>
      </c>
      <c r="AK61" s="4">
        <f t="shared" si="39"/>
        <v>0</v>
      </c>
    </row>
    <row r="62" spans="1:37" ht="24" customHeight="1">
      <c r="A62" s="48"/>
      <c r="B62" s="44"/>
      <c r="C62" s="59" t="s">
        <v>204</v>
      </c>
      <c r="D62" s="60"/>
      <c r="E62" s="1" t="s">
        <v>32</v>
      </c>
      <c r="F62" s="5">
        <v>1</v>
      </c>
      <c r="G62" s="38"/>
      <c r="H62" s="38"/>
      <c r="I62" s="49"/>
      <c r="J62" s="51"/>
      <c r="K62" s="47"/>
      <c r="L62" s="16"/>
      <c r="M62" s="4">
        <f t="shared" si="22"/>
        <v>0</v>
      </c>
      <c r="N62" s="4">
        <f t="shared" si="23"/>
        <v>0</v>
      </c>
      <c r="O62" s="11">
        <f t="shared" si="24"/>
        <v>99</v>
      </c>
      <c r="P62" s="11">
        <f t="shared" si="14"/>
        <v>0</v>
      </c>
      <c r="Q62" s="11">
        <f t="shared" si="3"/>
        <v>0</v>
      </c>
      <c r="R62" s="11">
        <f t="shared" si="4"/>
        <v>0</v>
      </c>
      <c r="S62" s="11">
        <f t="shared" si="5"/>
        <v>0</v>
      </c>
      <c r="T62" s="11">
        <f t="shared" si="6"/>
        <v>0</v>
      </c>
      <c r="U62" s="11">
        <f t="shared" si="7"/>
        <v>0</v>
      </c>
      <c r="V62" s="11">
        <f t="shared" si="8"/>
        <v>0</v>
      </c>
      <c r="W62" s="11">
        <f t="shared" si="9"/>
        <v>0</v>
      </c>
      <c r="X62" s="11">
        <f t="shared" si="10"/>
        <v>0</v>
      </c>
      <c r="Y62" s="11">
        <f t="shared" si="11"/>
        <v>0</v>
      </c>
      <c r="Z62" s="11">
        <f t="shared" si="12"/>
        <v>0</v>
      </c>
      <c r="AA62" s="4">
        <f t="shared" si="39"/>
        <v>0</v>
      </c>
      <c r="AB62" s="4">
        <f t="shared" si="39"/>
        <v>0</v>
      </c>
      <c r="AC62" s="4">
        <f t="shared" si="39"/>
        <v>0</v>
      </c>
      <c r="AD62" s="4">
        <f t="shared" si="39"/>
        <v>0</v>
      </c>
      <c r="AE62" s="4">
        <f t="shared" si="39"/>
        <v>0</v>
      </c>
      <c r="AF62" s="4">
        <f t="shared" si="39"/>
        <v>0</v>
      </c>
      <c r="AG62" s="4">
        <f t="shared" si="39"/>
        <v>0</v>
      </c>
      <c r="AH62" s="4">
        <f t="shared" si="39"/>
        <v>0</v>
      </c>
      <c r="AI62" s="4">
        <f t="shared" si="39"/>
        <v>0</v>
      </c>
      <c r="AJ62" s="4">
        <f t="shared" si="39"/>
        <v>0</v>
      </c>
      <c r="AK62" s="4">
        <f t="shared" si="39"/>
        <v>0</v>
      </c>
    </row>
    <row r="63" spans="1:37" ht="24" customHeight="1">
      <c r="A63" s="48"/>
      <c r="B63" s="44"/>
      <c r="C63" s="50" t="s">
        <v>141</v>
      </c>
      <c r="D63" s="50"/>
      <c r="E63" s="1" t="s">
        <v>6</v>
      </c>
      <c r="F63" s="5">
        <v>1</v>
      </c>
      <c r="G63" s="38"/>
      <c r="H63" s="38"/>
      <c r="I63" s="49"/>
      <c r="J63" s="51"/>
      <c r="K63" s="47"/>
      <c r="L63" s="16"/>
      <c r="M63" s="4">
        <f t="shared" si="22"/>
        <v>0</v>
      </c>
      <c r="N63" s="4">
        <f t="shared" si="23"/>
        <v>0</v>
      </c>
      <c r="O63" s="11">
        <f t="shared" si="24"/>
        <v>99</v>
      </c>
      <c r="P63" s="11">
        <f t="shared" si="14"/>
        <v>0</v>
      </c>
      <c r="Q63" s="11">
        <f t="shared" si="3"/>
        <v>0</v>
      </c>
      <c r="R63" s="11">
        <f t="shared" si="4"/>
        <v>0</v>
      </c>
      <c r="S63" s="11">
        <f t="shared" si="5"/>
        <v>0</v>
      </c>
      <c r="T63" s="11">
        <f t="shared" si="6"/>
        <v>0</v>
      </c>
      <c r="U63" s="11">
        <f t="shared" si="7"/>
        <v>0</v>
      </c>
      <c r="V63" s="11">
        <f t="shared" si="8"/>
        <v>0</v>
      </c>
      <c r="W63" s="11">
        <f t="shared" si="9"/>
        <v>0</v>
      </c>
      <c r="X63" s="11">
        <f t="shared" si="10"/>
        <v>0</v>
      </c>
      <c r="Y63" s="11">
        <f t="shared" si="11"/>
        <v>0</v>
      </c>
      <c r="Z63" s="11">
        <f t="shared" si="12"/>
        <v>0</v>
      </c>
      <c r="AA63" s="4">
        <f t="shared" si="39"/>
        <v>0</v>
      </c>
      <c r="AB63" s="4">
        <f t="shared" si="39"/>
        <v>0</v>
      </c>
      <c r="AC63" s="4">
        <f t="shared" si="39"/>
        <v>0</v>
      </c>
      <c r="AD63" s="4">
        <f t="shared" si="39"/>
        <v>0</v>
      </c>
      <c r="AE63" s="4">
        <f t="shared" si="39"/>
        <v>0</v>
      </c>
      <c r="AF63" s="4">
        <f t="shared" si="39"/>
        <v>0</v>
      </c>
      <c r="AG63" s="4">
        <f t="shared" si="39"/>
        <v>0</v>
      </c>
      <c r="AH63" s="4">
        <f t="shared" si="39"/>
        <v>0</v>
      </c>
      <c r="AI63" s="4">
        <f t="shared" si="39"/>
        <v>0</v>
      </c>
      <c r="AJ63" s="4">
        <f t="shared" si="39"/>
        <v>0</v>
      </c>
      <c r="AK63" s="4">
        <f t="shared" si="39"/>
        <v>0</v>
      </c>
    </row>
    <row r="64" spans="1:37" ht="24" customHeight="1">
      <c r="A64" s="48"/>
      <c r="B64" s="43" t="s">
        <v>78</v>
      </c>
      <c r="C64" s="50" t="s">
        <v>142</v>
      </c>
      <c r="D64" s="50"/>
      <c r="E64" s="1" t="s">
        <v>1</v>
      </c>
      <c r="F64" s="5">
        <v>2</v>
      </c>
      <c r="G64" s="38"/>
      <c r="H64" s="38"/>
      <c r="I64" s="49">
        <f>SUM(N64:N70)</f>
        <v>0</v>
      </c>
      <c r="J64" s="51" t="str">
        <f>IF(SUM(N64:N70)=0,"0",SUM(M64:M70))</f>
        <v>0</v>
      </c>
      <c r="K64" s="47" t="str">
        <f>IF(SUM(N64:N70)=0,"0",SUM(M64:M70)/SUM(N64:N70))</f>
        <v>0</v>
      </c>
      <c r="L64" s="14"/>
      <c r="M64" s="4">
        <f t="shared" si="22"/>
        <v>0</v>
      </c>
      <c r="N64" s="4">
        <f t="shared" si="23"/>
        <v>0</v>
      </c>
      <c r="O64" s="11">
        <f t="shared" si="24"/>
        <v>99</v>
      </c>
      <c r="P64" s="11">
        <f t="shared" si="14"/>
        <v>0</v>
      </c>
      <c r="Q64" s="11">
        <f t="shared" si="3"/>
        <v>0</v>
      </c>
      <c r="R64" s="11">
        <f t="shared" si="4"/>
        <v>0</v>
      </c>
      <c r="S64" s="11">
        <f t="shared" si="5"/>
        <v>0</v>
      </c>
      <c r="T64" s="11">
        <f t="shared" si="6"/>
        <v>0</v>
      </c>
      <c r="U64" s="11">
        <f t="shared" si="7"/>
        <v>0</v>
      </c>
      <c r="V64" s="11">
        <f t="shared" si="8"/>
        <v>0</v>
      </c>
      <c r="W64" s="11">
        <f t="shared" si="9"/>
        <v>0</v>
      </c>
      <c r="X64" s="11">
        <f t="shared" si="10"/>
        <v>0</v>
      </c>
      <c r="Y64" s="11">
        <f t="shared" si="11"/>
        <v>0</v>
      </c>
      <c r="Z64" s="11">
        <f t="shared" si="12"/>
        <v>0</v>
      </c>
      <c r="AA64" s="4">
        <f t="shared" si="39"/>
        <v>0</v>
      </c>
      <c r="AB64" s="4">
        <f t="shared" si="39"/>
        <v>0</v>
      </c>
      <c r="AC64" s="4">
        <f t="shared" si="39"/>
        <v>0</v>
      </c>
      <c r="AD64" s="4">
        <f t="shared" si="39"/>
        <v>0</v>
      </c>
      <c r="AE64" s="4">
        <f t="shared" si="39"/>
        <v>0</v>
      </c>
      <c r="AF64" s="4">
        <f t="shared" si="39"/>
        <v>0</v>
      </c>
      <c r="AG64" s="4">
        <f t="shared" si="39"/>
        <v>0</v>
      </c>
      <c r="AH64" s="4">
        <f t="shared" si="39"/>
        <v>0</v>
      </c>
      <c r="AI64" s="4">
        <f t="shared" si="39"/>
        <v>0</v>
      </c>
      <c r="AJ64" s="4">
        <f t="shared" si="39"/>
        <v>0</v>
      </c>
      <c r="AK64" s="4">
        <f t="shared" si="39"/>
        <v>0</v>
      </c>
    </row>
    <row r="65" spans="1:37" ht="24" customHeight="1">
      <c r="A65" s="48"/>
      <c r="B65" s="44"/>
      <c r="C65" s="50" t="s">
        <v>143</v>
      </c>
      <c r="D65" s="50"/>
      <c r="E65" s="1" t="s">
        <v>2</v>
      </c>
      <c r="F65" s="5">
        <v>2</v>
      </c>
      <c r="G65" s="38"/>
      <c r="H65" s="38"/>
      <c r="I65" s="49"/>
      <c r="J65" s="51"/>
      <c r="K65" s="47"/>
      <c r="L65" s="16"/>
      <c r="M65" s="4">
        <f t="shared" si="22"/>
        <v>0</v>
      </c>
      <c r="N65" s="4">
        <f t="shared" si="23"/>
        <v>0</v>
      </c>
      <c r="O65" s="11">
        <f t="shared" si="24"/>
        <v>99</v>
      </c>
      <c r="P65" s="11">
        <f t="shared" si="14"/>
        <v>0</v>
      </c>
      <c r="Q65" s="11">
        <f t="shared" si="3"/>
        <v>0</v>
      </c>
      <c r="R65" s="11">
        <f t="shared" si="4"/>
        <v>0</v>
      </c>
      <c r="S65" s="11">
        <f t="shared" si="5"/>
        <v>0</v>
      </c>
      <c r="T65" s="11">
        <f t="shared" si="6"/>
        <v>0</v>
      </c>
      <c r="U65" s="11">
        <f t="shared" si="7"/>
        <v>0</v>
      </c>
      <c r="V65" s="11">
        <f t="shared" si="8"/>
        <v>0</v>
      </c>
      <c r="W65" s="11">
        <f t="shared" si="9"/>
        <v>0</v>
      </c>
      <c r="X65" s="11">
        <f t="shared" si="10"/>
        <v>0</v>
      </c>
      <c r="Y65" s="11">
        <f t="shared" si="11"/>
        <v>0</v>
      </c>
      <c r="Z65" s="11">
        <f t="shared" si="12"/>
        <v>0</v>
      </c>
      <c r="AA65" s="4">
        <f t="shared" si="39"/>
        <v>0</v>
      </c>
      <c r="AB65" s="4">
        <f t="shared" si="39"/>
        <v>0</v>
      </c>
      <c r="AC65" s="4">
        <f t="shared" si="39"/>
        <v>0</v>
      </c>
      <c r="AD65" s="4">
        <f t="shared" si="39"/>
        <v>0</v>
      </c>
      <c r="AE65" s="4">
        <f t="shared" si="39"/>
        <v>0</v>
      </c>
      <c r="AF65" s="4">
        <f t="shared" si="39"/>
        <v>0</v>
      </c>
      <c r="AG65" s="4">
        <f t="shared" si="39"/>
        <v>0</v>
      </c>
      <c r="AH65" s="4">
        <f t="shared" si="39"/>
        <v>0</v>
      </c>
      <c r="AI65" s="4">
        <f t="shared" si="39"/>
        <v>0</v>
      </c>
      <c r="AJ65" s="4">
        <f t="shared" si="39"/>
        <v>0</v>
      </c>
      <c r="AK65" s="4">
        <f t="shared" si="39"/>
        <v>0</v>
      </c>
    </row>
    <row r="66" spans="1:37" ht="24" customHeight="1">
      <c r="A66" s="48"/>
      <c r="B66" s="44"/>
      <c r="C66" s="55" t="s">
        <v>144</v>
      </c>
      <c r="D66" s="56"/>
      <c r="E66" s="1" t="s">
        <v>1</v>
      </c>
      <c r="F66" s="5">
        <v>1</v>
      </c>
      <c r="G66" s="38"/>
      <c r="H66" s="38"/>
      <c r="I66" s="49"/>
      <c r="J66" s="51"/>
      <c r="K66" s="47"/>
      <c r="L66" s="16"/>
      <c r="M66" s="4">
        <f t="shared" si="22"/>
        <v>0</v>
      </c>
      <c r="N66" s="4">
        <f t="shared" si="23"/>
        <v>0</v>
      </c>
      <c r="O66" s="11">
        <f t="shared" si="24"/>
        <v>99</v>
      </c>
      <c r="P66" s="11">
        <f t="shared" si="14"/>
        <v>0</v>
      </c>
      <c r="Q66" s="11">
        <f t="shared" si="3"/>
        <v>0</v>
      </c>
      <c r="R66" s="11">
        <f t="shared" si="4"/>
        <v>0</v>
      </c>
      <c r="S66" s="11">
        <f t="shared" si="5"/>
        <v>0</v>
      </c>
      <c r="T66" s="11">
        <f t="shared" si="6"/>
        <v>0</v>
      </c>
      <c r="U66" s="11">
        <f t="shared" si="7"/>
        <v>0</v>
      </c>
      <c r="V66" s="11">
        <f t="shared" si="8"/>
        <v>0</v>
      </c>
      <c r="W66" s="11">
        <f t="shared" si="9"/>
        <v>0</v>
      </c>
      <c r="X66" s="11">
        <f t="shared" si="10"/>
        <v>0</v>
      </c>
      <c r="Y66" s="11">
        <f t="shared" si="11"/>
        <v>0</v>
      </c>
      <c r="Z66" s="11">
        <f t="shared" si="12"/>
        <v>0</v>
      </c>
      <c r="AA66" s="4">
        <f t="shared" si="39"/>
        <v>0</v>
      </c>
      <c r="AB66" s="4">
        <f t="shared" si="39"/>
        <v>0</v>
      </c>
      <c r="AC66" s="4">
        <f t="shared" si="39"/>
        <v>0</v>
      </c>
      <c r="AD66" s="4">
        <f t="shared" si="39"/>
        <v>0</v>
      </c>
      <c r="AE66" s="4">
        <f t="shared" si="39"/>
        <v>0</v>
      </c>
      <c r="AF66" s="4">
        <f t="shared" si="39"/>
        <v>0</v>
      </c>
      <c r="AG66" s="4">
        <f t="shared" si="39"/>
        <v>0</v>
      </c>
      <c r="AH66" s="4">
        <f t="shared" si="39"/>
        <v>0</v>
      </c>
      <c r="AI66" s="4">
        <f t="shared" si="39"/>
        <v>0</v>
      </c>
      <c r="AJ66" s="4">
        <f t="shared" si="39"/>
        <v>0</v>
      </c>
      <c r="AK66" s="4">
        <f t="shared" si="39"/>
        <v>0</v>
      </c>
    </row>
    <row r="67" spans="1:37" ht="24" customHeight="1">
      <c r="A67" s="48"/>
      <c r="B67" s="44"/>
      <c r="C67" s="50" t="s">
        <v>107</v>
      </c>
      <c r="D67" s="50"/>
      <c r="E67" s="1" t="s">
        <v>2</v>
      </c>
      <c r="F67" s="5">
        <v>2</v>
      </c>
      <c r="G67" s="38"/>
      <c r="H67" s="38"/>
      <c r="I67" s="49"/>
      <c r="J67" s="51"/>
      <c r="K67" s="47"/>
      <c r="L67" s="16"/>
      <c r="M67" s="4">
        <f t="shared" si="22"/>
        <v>0</v>
      </c>
      <c r="N67" s="4">
        <f t="shared" si="23"/>
        <v>0</v>
      </c>
      <c r="O67" s="11">
        <f t="shared" si="24"/>
        <v>99</v>
      </c>
      <c r="P67" s="11">
        <f t="shared" si="14"/>
        <v>0</v>
      </c>
      <c r="Q67" s="11">
        <f aca="true" t="shared" si="40" ref="Q67:Q96">IF($O67=AB$3,$N67,0)</f>
        <v>0</v>
      </c>
      <c r="R67" s="11">
        <f aca="true" t="shared" si="41" ref="R67:R96">IF($O67=AC$3,$N67,0)</f>
        <v>0</v>
      </c>
      <c r="S67" s="11">
        <f aca="true" t="shared" si="42" ref="S67:S96">IF($O67=AD$3,$N67,0)</f>
        <v>0</v>
      </c>
      <c r="T67" s="11">
        <f aca="true" t="shared" si="43" ref="T67:T96">IF($O67=AE$3,$N67,0)</f>
        <v>0</v>
      </c>
      <c r="U67" s="11">
        <f aca="true" t="shared" si="44" ref="U67:U96">IF($O67=AF$3,$N67,0)</f>
        <v>0</v>
      </c>
      <c r="V67" s="11">
        <f aca="true" t="shared" si="45" ref="V67:V96">IF($O67=AG$3,$N67,0)</f>
        <v>0</v>
      </c>
      <c r="W67" s="11">
        <f aca="true" t="shared" si="46" ref="W67:W96">IF($O67=AH$3,$N67,0)</f>
        <v>0</v>
      </c>
      <c r="X67" s="11">
        <f aca="true" t="shared" si="47" ref="X67:X96">IF($O67=AI$3,$N67,0)</f>
        <v>0</v>
      </c>
      <c r="Y67" s="11">
        <f aca="true" t="shared" si="48" ref="Y67:Y96">IF($O67=AJ$3,$N67,0)</f>
        <v>0</v>
      </c>
      <c r="Z67" s="11">
        <f aca="true" t="shared" si="49" ref="Z67:Z96">IF($O67=AK$3,$N67,0)</f>
        <v>0</v>
      </c>
      <c r="AA67" s="4">
        <f t="shared" si="39"/>
        <v>0</v>
      </c>
      <c r="AB67" s="4">
        <f t="shared" si="39"/>
        <v>0</v>
      </c>
      <c r="AC67" s="4">
        <f t="shared" si="39"/>
        <v>0</v>
      </c>
      <c r="AD67" s="4">
        <f t="shared" si="39"/>
        <v>0</v>
      </c>
      <c r="AE67" s="4">
        <f t="shared" si="39"/>
        <v>0</v>
      </c>
      <c r="AF67" s="4">
        <f t="shared" si="39"/>
        <v>0</v>
      </c>
      <c r="AG67" s="4">
        <f t="shared" si="39"/>
        <v>0</v>
      </c>
      <c r="AH67" s="4">
        <f t="shared" si="39"/>
        <v>0</v>
      </c>
      <c r="AI67" s="4">
        <f t="shared" si="39"/>
        <v>0</v>
      </c>
      <c r="AJ67" s="4">
        <f t="shared" si="39"/>
        <v>0</v>
      </c>
      <c r="AK67" s="4">
        <f t="shared" si="39"/>
        <v>0</v>
      </c>
    </row>
    <row r="68" spans="1:37" ht="24" customHeight="1">
      <c r="A68" s="48"/>
      <c r="B68" s="44"/>
      <c r="C68" s="50" t="s">
        <v>112</v>
      </c>
      <c r="D68" s="50"/>
      <c r="E68" s="1" t="s">
        <v>4</v>
      </c>
      <c r="F68" s="5">
        <v>1</v>
      </c>
      <c r="G68" s="38"/>
      <c r="H68" s="38"/>
      <c r="I68" s="49"/>
      <c r="J68" s="51"/>
      <c r="K68" s="47"/>
      <c r="L68" s="16"/>
      <c r="M68" s="4">
        <f t="shared" si="22"/>
        <v>0</v>
      </c>
      <c r="N68" s="4">
        <f t="shared" si="23"/>
        <v>0</v>
      </c>
      <c r="O68" s="11">
        <f t="shared" si="24"/>
        <v>99</v>
      </c>
      <c r="P68" s="11">
        <f aca="true" t="shared" si="50" ref="P68:Z68">IF($O68=AA$3,$N68,0)</f>
        <v>0</v>
      </c>
      <c r="Q68" s="11">
        <f t="shared" si="50"/>
        <v>0</v>
      </c>
      <c r="R68" s="11">
        <f t="shared" si="50"/>
        <v>0</v>
      </c>
      <c r="S68" s="11">
        <f t="shared" si="50"/>
        <v>0</v>
      </c>
      <c r="T68" s="11">
        <f t="shared" si="50"/>
        <v>0</v>
      </c>
      <c r="U68" s="11">
        <f t="shared" si="50"/>
        <v>0</v>
      </c>
      <c r="V68" s="11">
        <f t="shared" si="50"/>
        <v>0</v>
      </c>
      <c r="W68" s="11">
        <f t="shared" si="50"/>
        <v>0</v>
      </c>
      <c r="X68" s="11">
        <f t="shared" si="50"/>
        <v>0</v>
      </c>
      <c r="Y68" s="11">
        <f t="shared" si="50"/>
        <v>0</v>
      </c>
      <c r="Z68" s="11">
        <f t="shared" si="50"/>
        <v>0</v>
      </c>
      <c r="AA68" s="4">
        <f t="shared" si="39"/>
        <v>0</v>
      </c>
      <c r="AB68" s="4">
        <f t="shared" si="39"/>
        <v>0</v>
      </c>
      <c r="AC68" s="4">
        <f t="shared" si="39"/>
        <v>0</v>
      </c>
      <c r="AD68" s="4">
        <f t="shared" si="39"/>
        <v>0</v>
      </c>
      <c r="AE68" s="4">
        <f t="shared" si="39"/>
        <v>0</v>
      </c>
      <c r="AF68" s="4">
        <f t="shared" si="39"/>
        <v>0</v>
      </c>
      <c r="AG68" s="4">
        <f t="shared" si="39"/>
        <v>0</v>
      </c>
      <c r="AH68" s="4">
        <f t="shared" si="39"/>
        <v>0</v>
      </c>
      <c r="AI68" s="4">
        <f t="shared" si="39"/>
        <v>0</v>
      </c>
      <c r="AJ68" s="4">
        <f t="shared" si="39"/>
        <v>0</v>
      </c>
      <c r="AK68" s="4">
        <f t="shared" si="39"/>
        <v>0</v>
      </c>
    </row>
    <row r="69" spans="1:37" ht="24" customHeight="1">
      <c r="A69" s="48"/>
      <c r="B69" s="44"/>
      <c r="C69" s="50" t="s">
        <v>145</v>
      </c>
      <c r="D69" s="50"/>
      <c r="E69" s="1" t="s">
        <v>5</v>
      </c>
      <c r="F69" s="5">
        <v>1</v>
      </c>
      <c r="G69" s="38"/>
      <c r="H69" s="38"/>
      <c r="I69" s="49"/>
      <c r="J69" s="51"/>
      <c r="K69" s="47"/>
      <c r="L69" s="16"/>
      <c r="M69" s="4">
        <f aca="true" t="shared" si="51" ref="M69:M79">IF(OR(F69="",H69=""),0,F69*INDEX($O$105:$O$115,MATCH(H69,$N$105:$N$115,0),1))</f>
        <v>0</v>
      </c>
      <c r="N69" s="4">
        <f aca="true" t="shared" si="52" ref="N69:N79">IF(OR(F69="",H69=""),0,F69*IF(INDEX($O$105:$O$115,MATCH(H69,$N$105:$N$115,0),1)&gt;0,1,0))</f>
        <v>0</v>
      </c>
      <c r="O69" s="11">
        <f aca="true" t="shared" si="53" ref="O69:O79">IF(G69="",99,INDEX($M$120:$M$130,MATCH(G69,$N$120:$N$130,0),1))</f>
        <v>99</v>
      </c>
      <c r="P69" s="11">
        <f aca="true" t="shared" si="54" ref="P69:P96">IF($O69=AA$3,$N69,0)</f>
        <v>0</v>
      </c>
      <c r="Q69" s="11">
        <f t="shared" si="40"/>
        <v>0</v>
      </c>
      <c r="R69" s="11">
        <f t="shared" si="41"/>
        <v>0</v>
      </c>
      <c r="S69" s="11">
        <f t="shared" si="42"/>
        <v>0</v>
      </c>
      <c r="T69" s="11">
        <f t="shared" si="43"/>
        <v>0</v>
      </c>
      <c r="U69" s="11">
        <f t="shared" si="44"/>
        <v>0</v>
      </c>
      <c r="V69" s="11">
        <f t="shared" si="45"/>
        <v>0</v>
      </c>
      <c r="W69" s="11">
        <f t="shared" si="46"/>
        <v>0</v>
      </c>
      <c r="X69" s="11">
        <f t="shared" si="47"/>
        <v>0</v>
      </c>
      <c r="Y69" s="11">
        <f t="shared" si="48"/>
        <v>0</v>
      </c>
      <c r="Z69" s="11">
        <f t="shared" si="49"/>
        <v>0</v>
      </c>
      <c r="AA69" s="4">
        <f aca="true" t="shared" si="55" ref="AA69:AK85">IF($O69=AA$3,$M69,0)</f>
        <v>0</v>
      </c>
      <c r="AB69" s="4">
        <f t="shared" si="55"/>
        <v>0</v>
      </c>
      <c r="AC69" s="4">
        <f t="shared" si="55"/>
        <v>0</v>
      </c>
      <c r="AD69" s="4">
        <f t="shared" si="55"/>
        <v>0</v>
      </c>
      <c r="AE69" s="4">
        <f t="shared" si="55"/>
        <v>0</v>
      </c>
      <c r="AF69" s="4">
        <f t="shared" si="55"/>
        <v>0</v>
      </c>
      <c r="AG69" s="4">
        <f t="shared" si="55"/>
        <v>0</v>
      </c>
      <c r="AH69" s="4">
        <f t="shared" si="55"/>
        <v>0</v>
      </c>
      <c r="AI69" s="4">
        <f t="shared" si="55"/>
        <v>0</v>
      </c>
      <c r="AJ69" s="4">
        <f t="shared" si="55"/>
        <v>0</v>
      </c>
      <c r="AK69" s="4">
        <f t="shared" si="55"/>
        <v>0</v>
      </c>
    </row>
    <row r="70" spans="1:37" ht="24" customHeight="1">
      <c r="A70" s="48"/>
      <c r="B70" s="44"/>
      <c r="C70" s="50" t="s">
        <v>146</v>
      </c>
      <c r="D70" s="50"/>
      <c r="E70" s="1" t="s">
        <v>6</v>
      </c>
      <c r="F70" s="5">
        <v>1</v>
      </c>
      <c r="G70" s="38"/>
      <c r="H70" s="38"/>
      <c r="I70" s="49"/>
      <c r="J70" s="51"/>
      <c r="K70" s="47"/>
      <c r="L70" s="16"/>
      <c r="M70" s="4">
        <f t="shared" si="51"/>
        <v>0</v>
      </c>
      <c r="N70" s="4">
        <f t="shared" si="52"/>
        <v>0</v>
      </c>
      <c r="O70" s="11">
        <f t="shared" si="53"/>
        <v>99</v>
      </c>
      <c r="P70" s="11">
        <f t="shared" si="54"/>
        <v>0</v>
      </c>
      <c r="Q70" s="11">
        <f t="shared" si="40"/>
        <v>0</v>
      </c>
      <c r="R70" s="11">
        <f t="shared" si="41"/>
        <v>0</v>
      </c>
      <c r="S70" s="11">
        <f t="shared" si="42"/>
        <v>0</v>
      </c>
      <c r="T70" s="11">
        <f t="shared" si="43"/>
        <v>0</v>
      </c>
      <c r="U70" s="11">
        <f t="shared" si="44"/>
        <v>0</v>
      </c>
      <c r="V70" s="11">
        <f t="shared" si="45"/>
        <v>0</v>
      </c>
      <c r="W70" s="11">
        <f t="shared" si="46"/>
        <v>0</v>
      </c>
      <c r="X70" s="11">
        <f t="shared" si="47"/>
        <v>0</v>
      </c>
      <c r="Y70" s="11">
        <f t="shared" si="48"/>
        <v>0</v>
      </c>
      <c r="Z70" s="11">
        <f t="shared" si="49"/>
        <v>0</v>
      </c>
      <c r="AA70" s="4">
        <f t="shared" si="55"/>
        <v>0</v>
      </c>
      <c r="AB70" s="4">
        <f t="shared" si="55"/>
        <v>0</v>
      </c>
      <c r="AC70" s="4">
        <f t="shared" si="55"/>
        <v>0</v>
      </c>
      <c r="AD70" s="4">
        <f t="shared" si="55"/>
        <v>0</v>
      </c>
      <c r="AE70" s="4">
        <f t="shared" si="55"/>
        <v>0</v>
      </c>
      <c r="AF70" s="4">
        <f t="shared" si="55"/>
        <v>0</v>
      </c>
      <c r="AG70" s="4">
        <f t="shared" si="55"/>
        <v>0</v>
      </c>
      <c r="AH70" s="4">
        <f t="shared" si="55"/>
        <v>0</v>
      </c>
      <c r="AI70" s="4">
        <f t="shared" si="55"/>
        <v>0</v>
      </c>
      <c r="AJ70" s="4">
        <f t="shared" si="55"/>
        <v>0</v>
      </c>
      <c r="AK70" s="4">
        <f t="shared" si="55"/>
        <v>0</v>
      </c>
    </row>
    <row r="71" spans="1:37" ht="24" customHeight="1">
      <c r="A71" s="48" t="s">
        <v>28</v>
      </c>
      <c r="B71" s="43" t="s">
        <v>37</v>
      </c>
      <c r="C71" s="50" t="s">
        <v>142</v>
      </c>
      <c r="D71" s="50"/>
      <c r="E71" s="1" t="s">
        <v>1</v>
      </c>
      <c r="F71" s="5">
        <v>2</v>
      </c>
      <c r="G71" s="38"/>
      <c r="H71" s="38"/>
      <c r="I71" s="49">
        <f>SUM(N71:N76)</f>
        <v>0</v>
      </c>
      <c r="J71" s="51" t="str">
        <f>IF(SUM(N71:N76)=0,"0",SUM(M71:M76))</f>
        <v>0</v>
      </c>
      <c r="K71" s="47" t="str">
        <f>IF(SUM(N71:N76)=0,"0",SUM(M71:M76)/SUM(N71:N76))</f>
        <v>0</v>
      </c>
      <c r="L71" s="14"/>
      <c r="M71" s="4">
        <f t="shared" si="51"/>
        <v>0</v>
      </c>
      <c r="N71" s="4">
        <f t="shared" si="52"/>
        <v>0</v>
      </c>
      <c r="O71" s="11">
        <f t="shared" si="53"/>
        <v>99</v>
      </c>
      <c r="P71" s="11">
        <f t="shared" si="54"/>
        <v>0</v>
      </c>
      <c r="Q71" s="11">
        <f t="shared" si="40"/>
        <v>0</v>
      </c>
      <c r="R71" s="11">
        <f t="shared" si="41"/>
        <v>0</v>
      </c>
      <c r="S71" s="11">
        <f t="shared" si="42"/>
        <v>0</v>
      </c>
      <c r="T71" s="11">
        <f t="shared" si="43"/>
        <v>0</v>
      </c>
      <c r="U71" s="11">
        <f t="shared" si="44"/>
        <v>0</v>
      </c>
      <c r="V71" s="11">
        <f t="shared" si="45"/>
        <v>0</v>
      </c>
      <c r="W71" s="11">
        <f t="shared" si="46"/>
        <v>0</v>
      </c>
      <c r="X71" s="11">
        <f t="shared" si="47"/>
        <v>0</v>
      </c>
      <c r="Y71" s="11">
        <f t="shared" si="48"/>
        <v>0</v>
      </c>
      <c r="Z71" s="11">
        <f t="shared" si="49"/>
        <v>0</v>
      </c>
      <c r="AA71" s="4">
        <f t="shared" si="55"/>
        <v>0</v>
      </c>
      <c r="AB71" s="4">
        <f t="shared" si="55"/>
        <v>0</v>
      </c>
      <c r="AC71" s="4">
        <f t="shared" si="55"/>
        <v>0</v>
      </c>
      <c r="AD71" s="4">
        <f t="shared" si="55"/>
        <v>0</v>
      </c>
      <c r="AE71" s="4">
        <f t="shared" si="55"/>
        <v>0</v>
      </c>
      <c r="AF71" s="4">
        <f t="shared" si="55"/>
        <v>0</v>
      </c>
      <c r="AG71" s="4">
        <f t="shared" si="55"/>
        <v>0</v>
      </c>
      <c r="AH71" s="4">
        <f t="shared" si="55"/>
        <v>0</v>
      </c>
      <c r="AI71" s="4">
        <f t="shared" si="55"/>
        <v>0</v>
      </c>
      <c r="AJ71" s="4">
        <f t="shared" si="55"/>
        <v>0</v>
      </c>
      <c r="AK71" s="4">
        <f t="shared" si="55"/>
        <v>0</v>
      </c>
    </row>
    <row r="72" spans="1:37" ht="24" customHeight="1">
      <c r="A72" s="48"/>
      <c r="B72" s="44"/>
      <c r="C72" s="50" t="s">
        <v>144</v>
      </c>
      <c r="D72" s="50"/>
      <c r="E72" s="1" t="s">
        <v>1</v>
      </c>
      <c r="F72" s="5">
        <v>1</v>
      </c>
      <c r="G72" s="38"/>
      <c r="H72" s="38"/>
      <c r="I72" s="49"/>
      <c r="J72" s="51"/>
      <c r="K72" s="47"/>
      <c r="L72" s="14"/>
      <c r="M72" s="4">
        <f t="shared" si="51"/>
        <v>0</v>
      </c>
      <c r="N72" s="4">
        <f t="shared" si="52"/>
        <v>0</v>
      </c>
      <c r="O72" s="11">
        <f t="shared" si="53"/>
        <v>99</v>
      </c>
      <c r="P72" s="11">
        <f t="shared" si="54"/>
        <v>0</v>
      </c>
      <c r="Q72" s="11">
        <f t="shared" si="40"/>
        <v>0</v>
      </c>
      <c r="R72" s="11">
        <f t="shared" si="41"/>
        <v>0</v>
      </c>
      <c r="S72" s="11">
        <f t="shared" si="42"/>
        <v>0</v>
      </c>
      <c r="T72" s="11">
        <f t="shared" si="43"/>
        <v>0</v>
      </c>
      <c r="U72" s="11">
        <f t="shared" si="44"/>
        <v>0</v>
      </c>
      <c r="V72" s="11">
        <f t="shared" si="45"/>
        <v>0</v>
      </c>
      <c r="W72" s="11">
        <f t="shared" si="46"/>
        <v>0</v>
      </c>
      <c r="X72" s="11">
        <f t="shared" si="47"/>
        <v>0</v>
      </c>
      <c r="Y72" s="11">
        <f t="shared" si="48"/>
        <v>0</v>
      </c>
      <c r="Z72" s="11">
        <f t="shared" si="49"/>
        <v>0</v>
      </c>
      <c r="AA72" s="4">
        <f t="shared" si="55"/>
        <v>0</v>
      </c>
      <c r="AB72" s="4">
        <f t="shared" si="55"/>
        <v>0</v>
      </c>
      <c r="AC72" s="4">
        <f t="shared" si="55"/>
        <v>0</v>
      </c>
      <c r="AD72" s="4">
        <f t="shared" si="55"/>
        <v>0</v>
      </c>
      <c r="AE72" s="4">
        <f t="shared" si="55"/>
        <v>0</v>
      </c>
      <c r="AF72" s="4">
        <f t="shared" si="55"/>
        <v>0</v>
      </c>
      <c r="AG72" s="4">
        <f t="shared" si="55"/>
        <v>0</v>
      </c>
      <c r="AH72" s="4">
        <f t="shared" si="55"/>
        <v>0</v>
      </c>
      <c r="AI72" s="4">
        <f t="shared" si="55"/>
        <v>0</v>
      </c>
      <c r="AJ72" s="4">
        <f t="shared" si="55"/>
        <v>0</v>
      </c>
      <c r="AK72" s="4">
        <f t="shared" si="55"/>
        <v>0</v>
      </c>
    </row>
    <row r="73" spans="1:37" ht="24" customHeight="1">
      <c r="A73" s="48"/>
      <c r="B73" s="44"/>
      <c r="C73" s="43" t="s">
        <v>103</v>
      </c>
      <c r="D73" s="43"/>
      <c r="E73" s="1" t="s">
        <v>71</v>
      </c>
      <c r="F73" s="5">
        <v>1</v>
      </c>
      <c r="G73" s="38"/>
      <c r="H73" s="38"/>
      <c r="I73" s="49"/>
      <c r="J73" s="51"/>
      <c r="K73" s="47"/>
      <c r="L73" s="14"/>
      <c r="M73" s="4">
        <f t="shared" si="51"/>
        <v>0</v>
      </c>
      <c r="N73" s="4">
        <f t="shared" si="52"/>
        <v>0</v>
      </c>
      <c r="O73" s="11">
        <f t="shared" si="53"/>
        <v>99</v>
      </c>
      <c r="P73" s="11">
        <f t="shared" si="54"/>
        <v>0</v>
      </c>
      <c r="Q73" s="11">
        <f t="shared" si="40"/>
        <v>0</v>
      </c>
      <c r="R73" s="11">
        <f t="shared" si="41"/>
        <v>0</v>
      </c>
      <c r="S73" s="11">
        <f t="shared" si="42"/>
        <v>0</v>
      </c>
      <c r="T73" s="11">
        <f t="shared" si="43"/>
        <v>0</v>
      </c>
      <c r="U73" s="11">
        <f t="shared" si="44"/>
        <v>0</v>
      </c>
      <c r="V73" s="11">
        <f t="shared" si="45"/>
        <v>0</v>
      </c>
      <c r="W73" s="11">
        <f t="shared" si="46"/>
        <v>0</v>
      </c>
      <c r="X73" s="11">
        <f t="shared" si="47"/>
        <v>0</v>
      </c>
      <c r="Y73" s="11">
        <f t="shared" si="48"/>
        <v>0</v>
      </c>
      <c r="Z73" s="11">
        <f t="shared" si="49"/>
        <v>0</v>
      </c>
      <c r="AA73" s="4">
        <f t="shared" si="55"/>
        <v>0</v>
      </c>
      <c r="AB73" s="4">
        <f t="shared" si="55"/>
        <v>0</v>
      </c>
      <c r="AC73" s="4">
        <f t="shared" si="55"/>
        <v>0</v>
      </c>
      <c r="AD73" s="4">
        <f t="shared" si="55"/>
        <v>0</v>
      </c>
      <c r="AE73" s="4">
        <f t="shared" si="55"/>
        <v>0</v>
      </c>
      <c r="AF73" s="4">
        <f t="shared" si="55"/>
        <v>0</v>
      </c>
      <c r="AG73" s="4">
        <f t="shared" si="55"/>
        <v>0</v>
      </c>
      <c r="AH73" s="4">
        <f t="shared" si="55"/>
        <v>0</v>
      </c>
      <c r="AI73" s="4">
        <f t="shared" si="55"/>
        <v>0</v>
      </c>
      <c r="AJ73" s="4">
        <f t="shared" si="55"/>
        <v>0</v>
      </c>
      <c r="AK73" s="4">
        <f t="shared" si="55"/>
        <v>0</v>
      </c>
    </row>
    <row r="74" spans="1:37" ht="24" customHeight="1">
      <c r="A74" s="48"/>
      <c r="B74" s="44"/>
      <c r="C74" s="43" t="s">
        <v>104</v>
      </c>
      <c r="D74" s="43"/>
      <c r="E74" s="1" t="s">
        <v>72</v>
      </c>
      <c r="F74" s="5">
        <v>1</v>
      </c>
      <c r="G74" s="38"/>
      <c r="H74" s="38"/>
      <c r="I74" s="49"/>
      <c r="J74" s="51"/>
      <c r="K74" s="47"/>
      <c r="L74" s="14"/>
      <c r="M74" s="4">
        <f t="shared" si="51"/>
        <v>0</v>
      </c>
      <c r="N74" s="4">
        <f t="shared" si="52"/>
        <v>0</v>
      </c>
      <c r="O74" s="11">
        <f t="shared" si="53"/>
        <v>99</v>
      </c>
      <c r="P74" s="11">
        <f t="shared" si="54"/>
        <v>0</v>
      </c>
      <c r="Q74" s="11">
        <f t="shared" si="40"/>
        <v>0</v>
      </c>
      <c r="R74" s="11">
        <f t="shared" si="41"/>
        <v>0</v>
      </c>
      <c r="S74" s="11">
        <f t="shared" si="42"/>
        <v>0</v>
      </c>
      <c r="T74" s="11">
        <f t="shared" si="43"/>
        <v>0</v>
      </c>
      <c r="U74" s="11">
        <f t="shared" si="44"/>
        <v>0</v>
      </c>
      <c r="V74" s="11">
        <f t="shared" si="45"/>
        <v>0</v>
      </c>
      <c r="W74" s="11">
        <f t="shared" si="46"/>
        <v>0</v>
      </c>
      <c r="X74" s="11">
        <f t="shared" si="47"/>
        <v>0</v>
      </c>
      <c r="Y74" s="11">
        <f t="shared" si="48"/>
        <v>0</v>
      </c>
      <c r="Z74" s="11">
        <f t="shared" si="49"/>
        <v>0</v>
      </c>
      <c r="AA74" s="4">
        <f t="shared" si="55"/>
        <v>0</v>
      </c>
      <c r="AB74" s="4">
        <f t="shared" si="55"/>
        <v>0</v>
      </c>
      <c r="AC74" s="4">
        <f t="shared" si="55"/>
        <v>0</v>
      </c>
      <c r="AD74" s="4">
        <f t="shared" si="55"/>
        <v>0</v>
      </c>
      <c r="AE74" s="4">
        <f t="shared" si="55"/>
        <v>0</v>
      </c>
      <c r="AF74" s="4">
        <f t="shared" si="55"/>
        <v>0</v>
      </c>
      <c r="AG74" s="4">
        <f t="shared" si="55"/>
        <v>0</v>
      </c>
      <c r="AH74" s="4">
        <f t="shared" si="55"/>
        <v>0</v>
      </c>
      <c r="AI74" s="4">
        <f t="shared" si="55"/>
        <v>0</v>
      </c>
      <c r="AJ74" s="4">
        <f t="shared" si="55"/>
        <v>0</v>
      </c>
      <c r="AK74" s="4">
        <f t="shared" si="55"/>
        <v>0</v>
      </c>
    </row>
    <row r="75" spans="1:37" ht="24" customHeight="1">
      <c r="A75" s="54"/>
      <c r="B75" s="44"/>
      <c r="C75" s="50" t="s">
        <v>149</v>
      </c>
      <c r="D75" s="50"/>
      <c r="E75" s="1" t="s">
        <v>6</v>
      </c>
      <c r="F75" s="5">
        <v>2</v>
      </c>
      <c r="G75" s="38"/>
      <c r="H75" s="38"/>
      <c r="I75" s="49"/>
      <c r="J75" s="51"/>
      <c r="K75" s="47"/>
      <c r="L75" s="16"/>
      <c r="M75" s="4">
        <f t="shared" si="51"/>
        <v>0</v>
      </c>
      <c r="N75" s="4">
        <f t="shared" si="52"/>
        <v>0</v>
      </c>
      <c r="O75" s="11">
        <f t="shared" si="53"/>
        <v>99</v>
      </c>
      <c r="P75" s="11">
        <f t="shared" si="54"/>
        <v>0</v>
      </c>
      <c r="Q75" s="11">
        <f t="shared" si="40"/>
        <v>0</v>
      </c>
      <c r="R75" s="11">
        <f t="shared" si="41"/>
        <v>0</v>
      </c>
      <c r="S75" s="11">
        <f t="shared" si="42"/>
        <v>0</v>
      </c>
      <c r="T75" s="11">
        <f t="shared" si="43"/>
        <v>0</v>
      </c>
      <c r="U75" s="11">
        <f t="shared" si="44"/>
        <v>0</v>
      </c>
      <c r="V75" s="11">
        <f t="shared" si="45"/>
        <v>0</v>
      </c>
      <c r="W75" s="11">
        <f t="shared" si="46"/>
        <v>0</v>
      </c>
      <c r="X75" s="11">
        <f t="shared" si="47"/>
        <v>0</v>
      </c>
      <c r="Y75" s="11">
        <f t="shared" si="48"/>
        <v>0</v>
      </c>
      <c r="Z75" s="11">
        <f t="shared" si="49"/>
        <v>0</v>
      </c>
      <c r="AA75" s="4">
        <f t="shared" si="55"/>
        <v>0</v>
      </c>
      <c r="AB75" s="4">
        <f t="shared" si="55"/>
        <v>0</v>
      </c>
      <c r="AC75" s="4">
        <f t="shared" si="55"/>
        <v>0</v>
      </c>
      <c r="AD75" s="4">
        <f t="shared" si="55"/>
        <v>0</v>
      </c>
      <c r="AE75" s="4">
        <f t="shared" si="55"/>
        <v>0</v>
      </c>
      <c r="AF75" s="4">
        <f t="shared" si="55"/>
        <v>0</v>
      </c>
      <c r="AG75" s="4">
        <f t="shared" si="55"/>
        <v>0</v>
      </c>
      <c r="AH75" s="4">
        <f t="shared" si="55"/>
        <v>0</v>
      </c>
      <c r="AI75" s="4">
        <f t="shared" si="55"/>
        <v>0</v>
      </c>
      <c r="AJ75" s="4">
        <f t="shared" si="55"/>
        <v>0</v>
      </c>
      <c r="AK75" s="4">
        <f t="shared" si="55"/>
        <v>0</v>
      </c>
    </row>
    <row r="76" spans="1:37" ht="24" customHeight="1">
      <c r="A76" s="54"/>
      <c r="B76" s="44"/>
      <c r="C76" s="50" t="s">
        <v>150</v>
      </c>
      <c r="D76" s="50"/>
      <c r="E76" s="1" t="s">
        <v>7</v>
      </c>
      <c r="F76" s="5">
        <v>8</v>
      </c>
      <c r="G76" s="38"/>
      <c r="H76" s="38"/>
      <c r="I76" s="49"/>
      <c r="J76" s="51"/>
      <c r="K76" s="47"/>
      <c r="L76" s="16"/>
      <c r="M76" s="4">
        <f t="shared" si="51"/>
        <v>0</v>
      </c>
      <c r="N76" s="4">
        <f t="shared" si="52"/>
        <v>0</v>
      </c>
      <c r="O76" s="11">
        <f t="shared" si="53"/>
        <v>99</v>
      </c>
      <c r="P76" s="11">
        <f t="shared" si="54"/>
        <v>0</v>
      </c>
      <c r="Q76" s="11">
        <f t="shared" si="40"/>
        <v>0</v>
      </c>
      <c r="R76" s="11">
        <f t="shared" si="41"/>
        <v>0</v>
      </c>
      <c r="S76" s="11">
        <f t="shared" si="42"/>
        <v>0</v>
      </c>
      <c r="T76" s="11">
        <f t="shared" si="43"/>
        <v>0</v>
      </c>
      <c r="U76" s="11">
        <f t="shared" si="44"/>
        <v>0</v>
      </c>
      <c r="V76" s="11">
        <f t="shared" si="45"/>
        <v>0</v>
      </c>
      <c r="W76" s="11">
        <f t="shared" si="46"/>
        <v>0</v>
      </c>
      <c r="X76" s="11">
        <f t="shared" si="47"/>
        <v>0</v>
      </c>
      <c r="Y76" s="11">
        <f t="shared" si="48"/>
        <v>0</v>
      </c>
      <c r="Z76" s="11">
        <f t="shared" si="49"/>
        <v>0</v>
      </c>
      <c r="AA76" s="4">
        <f t="shared" si="55"/>
        <v>0</v>
      </c>
      <c r="AB76" s="4">
        <f t="shared" si="55"/>
        <v>0</v>
      </c>
      <c r="AC76" s="4">
        <f t="shared" si="55"/>
        <v>0</v>
      </c>
      <c r="AD76" s="4">
        <f t="shared" si="55"/>
        <v>0</v>
      </c>
      <c r="AE76" s="4">
        <f t="shared" si="55"/>
        <v>0</v>
      </c>
      <c r="AF76" s="4">
        <f t="shared" si="55"/>
        <v>0</v>
      </c>
      <c r="AG76" s="4">
        <f t="shared" si="55"/>
        <v>0</v>
      </c>
      <c r="AH76" s="4">
        <f t="shared" si="55"/>
        <v>0</v>
      </c>
      <c r="AI76" s="4">
        <f t="shared" si="55"/>
        <v>0</v>
      </c>
      <c r="AJ76" s="4">
        <f t="shared" si="55"/>
        <v>0</v>
      </c>
      <c r="AK76" s="4">
        <f t="shared" si="55"/>
        <v>0</v>
      </c>
    </row>
    <row r="77" spans="1:37" ht="24" customHeight="1">
      <c r="A77" s="54"/>
      <c r="B77" s="43" t="s">
        <v>203</v>
      </c>
      <c r="C77" s="43" t="s">
        <v>151</v>
      </c>
      <c r="D77" s="46"/>
      <c r="E77" s="1" t="s">
        <v>4</v>
      </c>
      <c r="F77" s="5">
        <v>2</v>
      </c>
      <c r="G77" s="38"/>
      <c r="H77" s="38"/>
      <c r="I77" s="49">
        <f>SUM(N77:N90)</f>
        <v>0</v>
      </c>
      <c r="J77" s="51" t="str">
        <f>IF(SUM(N77:N90)=0,"0",SUM(M77:M90))</f>
        <v>0</v>
      </c>
      <c r="K77" s="47" t="str">
        <f>IF(SUM(N77:N90)=0,"0",SUM(M77:M90)/SUM(N77:N90))</f>
        <v>0</v>
      </c>
      <c r="L77" s="14"/>
      <c r="M77" s="4">
        <f t="shared" si="51"/>
        <v>0</v>
      </c>
      <c r="N77" s="4">
        <f t="shared" si="52"/>
        <v>0</v>
      </c>
      <c r="O77" s="11">
        <f t="shared" si="53"/>
        <v>99</v>
      </c>
      <c r="P77" s="11">
        <f t="shared" si="54"/>
        <v>0</v>
      </c>
      <c r="Q77" s="11">
        <f t="shared" si="40"/>
        <v>0</v>
      </c>
      <c r="R77" s="11">
        <f t="shared" si="41"/>
        <v>0</v>
      </c>
      <c r="S77" s="11">
        <f t="shared" si="42"/>
        <v>0</v>
      </c>
      <c r="T77" s="11">
        <f t="shared" si="43"/>
        <v>0</v>
      </c>
      <c r="U77" s="11">
        <f t="shared" si="44"/>
        <v>0</v>
      </c>
      <c r="V77" s="11">
        <f t="shared" si="45"/>
        <v>0</v>
      </c>
      <c r="W77" s="11">
        <f t="shared" si="46"/>
        <v>0</v>
      </c>
      <c r="X77" s="11">
        <f t="shared" si="47"/>
        <v>0</v>
      </c>
      <c r="Y77" s="11">
        <f t="shared" si="48"/>
        <v>0</v>
      </c>
      <c r="Z77" s="11">
        <f t="shared" si="49"/>
        <v>0</v>
      </c>
      <c r="AA77" s="4">
        <f t="shared" si="55"/>
        <v>0</v>
      </c>
      <c r="AB77" s="4">
        <f t="shared" si="55"/>
        <v>0</v>
      </c>
      <c r="AC77" s="4">
        <f t="shared" si="55"/>
        <v>0</v>
      </c>
      <c r="AD77" s="4">
        <f t="shared" si="55"/>
        <v>0</v>
      </c>
      <c r="AE77" s="4">
        <f t="shared" si="55"/>
        <v>0</v>
      </c>
      <c r="AF77" s="4">
        <f t="shared" si="55"/>
        <v>0</v>
      </c>
      <c r="AG77" s="4">
        <f t="shared" si="55"/>
        <v>0</v>
      </c>
      <c r="AH77" s="4">
        <f t="shared" si="55"/>
        <v>0</v>
      </c>
      <c r="AI77" s="4">
        <f t="shared" si="55"/>
        <v>0</v>
      </c>
      <c r="AJ77" s="4">
        <f t="shared" si="55"/>
        <v>0</v>
      </c>
      <c r="AK77" s="4">
        <f t="shared" si="55"/>
        <v>0</v>
      </c>
    </row>
    <row r="78" spans="1:37" ht="24" customHeight="1">
      <c r="A78" s="54"/>
      <c r="B78" s="44"/>
      <c r="C78" s="43" t="s">
        <v>152</v>
      </c>
      <c r="D78" s="43"/>
      <c r="E78" s="1" t="s">
        <v>30</v>
      </c>
      <c r="F78" s="5">
        <v>2</v>
      </c>
      <c r="G78" s="38"/>
      <c r="H78" s="38"/>
      <c r="I78" s="49"/>
      <c r="J78" s="51"/>
      <c r="K78" s="47"/>
      <c r="L78" s="16"/>
      <c r="M78" s="4">
        <f t="shared" si="51"/>
        <v>0</v>
      </c>
      <c r="N78" s="4">
        <f t="shared" si="52"/>
        <v>0</v>
      </c>
      <c r="O78" s="11">
        <f t="shared" si="53"/>
        <v>99</v>
      </c>
      <c r="P78" s="11">
        <f t="shared" si="54"/>
        <v>0</v>
      </c>
      <c r="Q78" s="11">
        <f t="shared" si="40"/>
        <v>0</v>
      </c>
      <c r="R78" s="11">
        <f t="shared" si="41"/>
        <v>0</v>
      </c>
      <c r="S78" s="11">
        <f t="shared" si="42"/>
        <v>0</v>
      </c>
      <c r="T78" s="11">
        <f t="shared" si="43"/>
        <v>0</v>
      </c>
      <c r="U78" s="11">
        <f t="shared" si="44"/>
        <v>0</v>
      </c>
      <c r="V78" s="11">
        <f t="shared" si="45"/>
        <v>0</v>
      </c>
      <c r="W78" s="11">
        <f t="shared" si="46"/>
        <v>0</v>
      </c>
      <c r="X78" s="11">
        <f t="shared" si="47"/>
        <v>0</v>
      </c>
      <c r="Y78" s="11">
        <f t="shared" si="48"/>
        <v>0</v>
      </c>
      <c r="Z78" s="11">
        <f t="shared" si="49"/>
        <v>0</v>
      </c>
      <c r="AA78" s="4">
        <f t="shared" si="55"/>
        <v>0</v>
      </c>
      <c r="AB78" s="4">
        <f t="shared" si="55"/>
        <v>0</v>
      </c>
      <c r="AC78" s="4">
        <f t="shared" si="55"/>
        <v>0</v>
      </c>
      <c r="AD78" s="4">
        <f t="shared" si="55"/>
        <v>0</v>
      </c>
      <c r="AE78" s="4">
        <f t="shared" si="55"/>
        <v>0</v>
      </c>
      <c r="AF78" s="4">
        <f t="shared" si="55"/>
        <v>0</v>
      </c>
      <c r="AG78" s="4">
        <f t="shared" si="55"/>
        <v>0</v>
      </c>
      <c r="AH78" s="4">
        <f t="shared" si="55"/>
        <v>0</v>
      </c>
      <c r="AI78" s="4">
        <f t="shared" si="55"/>
        <v>0</v>
      </c>
      <c r="AJ78" s="4">
        <f t="shared" si="55"/>
        <v>0</v>
      </c>
      <c r="AK78" s="4">
        <f t="shared" si="55"/>
        <v>0</v>
      </c>
    </row>
    <row r="79" spans="1:37" ht="24" customHeight="1">
      <c r="A79" s="54"/>
      <c r="B79" s="44"/>
      <c r="C79" s="43" t="s">
        <v>153</v>
      </c>
      <c r="D79" s="46"/>
      <c r="E79" s="1" t="s">
        <v>5</v>
      </c>
      <c r="F79" s="5">
        <v>2</v>
      </c>
      <c r="G79" s="38"/>
      <c r="H79" s="38"/>
      <c r="I79" s="49"/>
      <c r="J79" s="51"/>
      <c r="K79" s="47"/>
      <c r="L79" s="16"/>
      <c r="M79" s="4">
        <f t="shared" si="51"/>
        <v>0</v>
      </c>
      <c r="N79" s="4">
        <f t="shared" si="52"/>
        <v>0</v>
      </c>
      <c r="O79" s="11">
        <f t="shared" si="53"/>
        <v>99</v>
      </c>
      <c r="P79" s="11">
        <f t="shared" si="54"/>
        <v>0</v>
      </c>
      <c r="Q79" s="11">
        <f t="shared" si="40"/>
        <v>0</v>
      </c>
      <c r="R79" s="11">
        <f t="shared" si="41"/>
        <v>0</v>
      </c>
      <c r="S79" s="11">
        <f t="shared" si="42"/>
        <v>0</v>
      </c>
      <c r="T79" s="11">
        <f t="shared" si="43"/>
        <v>0</v>
      </c>
      <c r="U79" s="11">
        <f t="shared" si="44"/>
        <v>0</v>
      </c>
      <c r="V79" s="11">
        <f t="shared" si="45"/>
        <v>0</v>
      </c>
      <c r="W79" s="11">
        <f t="shared" si="46"/>
        <v>0</v>
      </c>
      <c r="X79" s="11">
        <f t="shared" si="47"/>
        <v>0</v>
      </c>
      <c r="Y79" s="11">
        <f t="shared" si="48"/>
        <v>0</v>
      </c>
      <c r="Z79" s="11">
        <f t="shared" si="49"/>
        <v>0</v>
      </c>
      <c r="AA79" s="4">
        <f t="shared" si="55"/>
        <v>0</v>
      </c>
      <c r="AB79" s="4">
        <f t="shared" si="55"/>
        <v>0</v>
      </c>
      <c r="AC79" s="4">
        <f t="shared" si="55"/>
        <v>0</v>
      </c>
      <c r="AD79" s="4">
        <f t="shared" si="55"/>
        <v>0</v>
      </c>
      <c r="AE79" s="4">
        <f t="shared" si="55"/>
        <v>0</v>
      </c>
      <c r="AF79" s="4">
        <f t="shared" si="55"/>
        <v>0</v>
      </c>
      <c r="AG79" s="4">
        <f t="shared" si="55"/>
        <v>0</v>
      </c>
      <c r="AH79" s="4">
        <f t="shared" si="55"/>
        <v>0</v>
      </c>
      <c r="AI79" s="4">
        <f t="shared" si="55"/>
        <v>0</v>
      </c>
      <c r="AJ79" s="4">
        <f t="shared" si="55"/>
        <v>0</v>
      </c>
      <c r="AK79" s="4">
        <f t="shared" si="55"/>
        <v>0</v>
      </c>
    </row>
    <row r="80" spans="1:37" ht="24" customHeight="1">
      <c r="A80" s="54"/>
      <c r="B80" s="44"/>
      <c r="C80" s="43" t="s">
        <v>155</v>
      </c>
      <c r="D80" s="46"/>
      <c r="E80" s="1" t="s">
        <v>6</v>
      </c>
      <c r="F80" s="5">
        <v>2</v>
      </c>
      <c r="G80" s="38"/>
      <c r="H80" s="38"/>
      <c r="I80" s="49"/>
      <c r="J80" s="51"/>
      <c r="K80" s="47"/>
      <c r="L80" s="16"/>
      <c r="M80" s="4">
        <f>IF(OR(F80="",H80=""),0,F80*INDEX($O$105:$O$115,MATCH(H80,$N$105:$N$115,0),1))</f>
        <v>0</v>
      </c>
      <c r="N80" s="4">
        <f>IF(OR(F80="",H80=""),0,F80*IF(INDEX($O$105:$O$115,MATCH(H80,$N$105:$N$115,0),1)&gt;0,1,0))</f>
        <v>0</v>
      </c>
      <c r="O80" s="11">
        <f>IF(G80="",99,INDEX($M$120:$M$130,MATCH(G80,$N$120:$N$130,0),1))</f>
        <v>99</v>
      </c>
      <c r="P80" s="11">
        <f aca="true" t="shared" si="56" ref="P80:Z81">IF($O80=AA$3,$N80,0)</f>
        <v>0</v>
      </c>
      <c r="Q80" s="11">
        <f t="shared" si="56"/>
        <v>0</v>
      </c>
      <c r="R80" s="11">
        <f t="shared" si="56"/>
        <v>0</v>
      </c>
      <c r="S80" s="11">
        <f t="shared" si="56"/>
        <v>0</v>
      </c>
      <c r="T80" s="11">
        <f t="shared" si="56"/>
        <v>0</v>
      </c>
      <c r="U80" s="11">
        <f t="shared" si="56"/>
        <v>0</v>
      </c>
      <c r="V80" s="11">
        <f t="shared" si="56"/>
        <v>0</v>
      </c>
      <c r="W80" s="11">
        <f t="shared" si="56"/>
        <v>0</v>
      </c>
      <c r="X80" s="11">
        <f t="shared" si="56"/>
        <v>0</v>
      </c>
      <c r="Y80" s="11">
        <f t="shared" si="56"/>
        <v>0</v>
      </c>
      <c r="Z80" s="11">
        <f t="shared" si="56"/>
        <v>0</v>
      </c>
      <c r="AA80" s="4">
        <f t="shared" si="55"/>
        <v>0</v>
      </c>
      <c r="AB80" s="4">
        <f t="shared" si="55"/>
        <v>0</v>
      </c>
      <c r="AC80" s="4">
        <f t="shared" si="55"/>
        <v>0</v>
      </c>
      <c r="AD80" s="4">
        <f t="shared" si="55"/>
        <v>0</v>
      </c>
      <c r="AE80" s="4">
        <f t="shared" si="55"/>
        <v>0</v>
      </c>
      <c r="AF80" s="4">
        <f t="shared" si="55"/>
        <v>0</v>
      </c>
      <c r="AG80" s="4">
        <f t="shared" si="55"/>
        <v>0</v>
      </c>
      <c r="AH80" s="4">
        <f t="shared" si="55"/>
        <v>0</v>
      </c>
      <c r="AI80" s="4">
        <f t="shared" si="55"/>
        <v>0</v>
      </c>
      <c r="AJ80" s="4">
        <f t="shared" si="55"/>
        <v>0</v>
      </c>
      <c r="AK80" s="4">
        <f t="shared" si="55"/>
        <v>0</v>
      </c>
    </row>
    <row r="81" spans="1:37" ht="24" customHeight="1">
      <c r="A81" s="54"/>
      <c r="B81" s="44"/>
      <c r="C81" s="43" t="s">
        <v>154</v>
      </c>
      <c r="D81" s="46"/>
      <c r="E81" s="1" t="s">
        <v>6</v>
      </c>
      <c r="F81" s="5">
        <v>2</v>
      </c>
      <c r="G81" s="38"/>
      <c r="H81" s="38"/>
      <c r="I81" s="49"/>
      <c r="J81" s="51"/>
      <c r="K81" s="47"/>
      <c r="L81" s="16"/>
      <c r="M81" s="4">
        <f>IF(OR(F81="",H81=""),0,F81*INDEX($O$105:$O$115,MATCH(H81,$N$105:$N$115,0),1))</f>
        <v>0</v>
      </c>
      <c r="N81" s="4">
        <f>IF(OR(F81="",H81=""),0,F81*IF(INDEX($O$105:$O$115,MATCH(H81,$N$105:$N$115,0),1)&gt;0,1,0))</f>
        <v>0</v>
      </c>
      <c r="O81" s="11">
        <f>IF(G81="",99,INDEX($M$120:$M$130,MATCH(G81,$N$120:$N$130,0),1))</f>
        <v>99</v>
      </c>
      <c r="P81" s="11">
        <f t="shared" si="56"/>
        <v>0</v>
      </c>
      <c r="Q81" s="11">
        <f t="shared" si="56"/>
        <v>0</v>
      </c>
      <c r="R81" s="11">
        <f t="shared" si="56"/>
        <v>0</v>
      </c>
      <c r="S81" s="11">
        <f t="shared" si="56"/>
        <v>0</v>
      </c>
      <c r="T81" s="11">
        <f t="shared" si="56"/>
        <v>0</v>
      </c>
      <c r="U81" s="11">
        <f t="shared" si="56"/>
        <v>0</v>
      </c>
      <c r="V81" s="11">
        <f t="shared" si="56"/>
        <v>0</v>
      </c>
      <c r="W81" s="11">
        <f t="shared" si="56"/>
        <v>0</v>
      </c>
      <c r="X81" s="11">
        <f t="shared" si="56"/>
        <v>0</v>
      </c>
      <c r="Y81" s="11">
        <f t="shared" si="56"/>
        <v>0</v>
      </c>
      <c r="Z81" s="11">
        <f t="shared" si="56"/>
        <v>0</v>
      </c>
      <c r="AA81" s="4">
        <f t="shared" si="55"/>
        <v>0</v>
      </c>
      <c r="AB81" s="4">
        <f t="shared" si="55"/>
        <v>0</v>
      </c>
      <c r="AC81" s="4">
        <f t="shared" si="55"/>
        <v>0</v>
      </c>
      <c r="AD81" s="4">
        <f t="shared" si="55"/>
        <v>0</v>
      </c>
      <c r="AE81" s="4">
        <f t="shared" si="55"/>
        <v>0</v>
      </c>
      <c r="AF81" s="4">
        <f t="shared" si="55"/>
        <v>0</v>
      </c>
      <c r="AG81" s="4">
        <f t="shared" si="55"/>
        <v>0</v>
      </c>
      <c r="AH81" s="4">
        <f t="shared" si="55"/>
        <v>0</v>
      </c>
      <c r="AI81" s="4">
        <f t="shared" si="55"/>
        <v>0</v>
      </c>
      <c r="AJ81" s="4">
        <f t="shared" si="55"/>
        <v>0</v>
      </c>
      <c r="AK81" s="4">
        <f t="shared" si="55"/>
        <v>0</v>
      </c>
    </row>
    <row r="82" spans="1:37" ht="24" customHeight="1">
      <c r="A82" s="54"/>
      <c r="B82" s="44"/>
      <c r="C82" s="43" t="s">
        <v>156</v>
      </c>
      <c r="D82" s="46"/>
      <c r="E82" s="1" t="s">
        <v>6</v>
      </c>
      <c r="F82" s="5">
        <v>2</v>
      </c>
      <c r="G82" s="38"/>
      <c r="H82" s="38"/>
      <c r="I82" s="49"/>
      <c r="J82" s="51"/>
      <c r="K82" s="47"/>
      <c r="L82" s="16"/>
      <c r="M82" s="4">
        <f aca="true" t="shared" si="57" ref="M82:M94">IF(OR(F82="",H82=""),0,F82*INDEX($O$105:$O$115,MATCH(H82,$N$105:$N$115,0),1))</f>
        <v>0</v>
      </c>
      <c r="N82" s="4">
        <f aca="true" t="shared" si="58" ref="N82:N94">IF(OR(F82="",H82=""),0,F82*IF(INDEX($O$105:$O$115,MATCH(H82,$N$105:$N$115,0),1)&gt;0,1,0))</f>
        <v>0</v>
      </c>
      <c r="O82" s="11">
        <f aca="true" t="shared" si="59" ref="O82:O94">IF(G82="",99,INDEX($M$120:$M$130,MATCH(G82,$N$120:$N$130,0),1))</f>
        <v>99</v>
      </c>
      <c r="P82" s="11">
        <f t="shared" si="54"/>
        <v>0</v>
      </c>
      <c r="Q82" s="11">
        <f t="shared" si="40"/>
        <v>0</v>
      </c>
      <c r="R82" s="11">
        <f t="shared" si="41"/>
        <v>0</v>
      </c>
      <c r="S82" s="11">
        <f t="shared" si="42"/>
        <v>0</v>
      </c>
      <c r="T82" s="11">
        <f t="shared" si="43"/>
        <v>0</v>
      </c>
      <c r="U82" s="11">
        <f t="shared" si="44"/>
        <v>0</v>
      </c>
      <c r="V82" s="11">
        <f t="shared" si="45"/>
        <v>0</v>
      </c>
      <c r="W82" s="11">
        <f t="shared" si="46"/>
        <v>0</v>
      </c>
      <c r="X82" s="11">
        <f t="shared" si="47"/>
        <v>0</v>
      </c>
      <c r="Y82" s="11">
        <f t="shared" si="48"/>
        <v>0</v>
      </c>
      <c r="Z82" s="11">
        <f t="shared" si="49"/>
        <v>0</v>
      </c>
      <c r="AA82" s="4">
        <f t="shared" si="55"/>
        <v>0</v>
      </c>
      <c r="AB82" s="4">
        <f t="shared" si="55"/>
        <v>0</v>
      </c>
      <c r="AC82" s="4">
        <f t="shared" si="55"/>
        <v>0</v>
      </c>
      <c r="AD82" s="4">
        <f t="shared" si="55"/>
        <v>0</v>
      </c>
      <c r="AE82" s="4">
        <f t="shared" si="55"/>
        <v>0</v>
      </c>
      <c r="AF82" s="4">
        <f t="shared" si="55"/>
        <v>0</v>
      </c>
      <c r="AG82" s="4">
        <f t="shared" si="55"/>
        <v>0</v>
      </c>
      <c r="AH82" s="4">
        <f t="shared" si="55"/>
        <v>0</v>
      </c>
      <c r="AI82" s="4">
        <f t="shared" si="55"/>
        <v>0</v>
      </c>
      <c r="AJ82" s="4">
        <f t="shared" si="55"/>
        <v>0</v>
      </c>
      <c r="AK82" s="4">
        <f t="shared" si="55"/>
        <v>0</v>
      </c>
    </row>
    <row r="83" spans="1:37" ht="24" customHeight="1">
      <c r="A83" s="54"/>
      <c r="B83" s="44"/>
      <c r="C83" s="43" t="s">
        <v>157</v>
      </c>
      <c r="D83" s="46"/>
      <c r="E83" s="1" t="s">
        <v>38</v>
      </c>
      <c r="F83" s="5">
        <v>2</v>
      </c>
      <c r="G83" s="38"/>
      <c r="H83" s="38"/>
      <c r="I83" s="49"/>
      <c r="J83" s="51"/>
      <c r="K83" s="47"/>
      <c r="L83" s="16"/>
      <c r="M83" s="4">
        <f t="shared" si="57"/>
        <v>0</v>
      </c>
      <c r="N83" s="4">
        <f t="shared" si="58"/>
        <v>0</v>
      </c>
      <c r="O83" s="11">
        <f t="shared" si="59"/>
        <v>99</v>
      </c>
      <c r="P83" s="11">
        <f t="shared" si="54"/>
        <v>0</v>
      </c>
      <c r="Q83" s="11">
        <f t="shared" si="40"/>
        <v>0</v>
      </c>
      <c r="R83" s="11">
        <f t="shared" si="41"/>
        <v>0</v>
      </c>
      <c r="S83" s="11">
        <f t="shared" si="42"/>
        <v>0</v>
      </c>
      <c r="T83" s="11">
        <f t="shared" si="43"/>
        <v>0</v>
      </c>
      <c r="U83" s="11">
        <f t="shared" si="44"/>
        <v>0</v>
      </c>
      <c r="V83" s="11">
        <f t="shared" si="45"/>
        <v>0</v>
      </c>
      <c r="W83" s="11">
        <f t="shared" si="46"/>
        <v>0</v>
      </c>
      <c r="X83" s="11">
        <f t="shared" si="47"/>
        <v>0</v>
      </c>
      <c r="Y83" s="11">
        <f t="shared" si="48"/>
        <v>0</v>
      </c>
      <c r="Z83" s="11">
        <f t="shared" si="49"/>
        <v>0</v>
      </c>
      <c r="AA83" s="4">
        <f t="shared" si="55"/>
        <v>0</v>
      </c>
      <c r="AB83" s="4">
        <f t="shared" si="55"/>
        <v>0</v>
      </c>
      <c r="AC83" s="4">
        <f t="shared" si="55"/>
        <v>0</v>
      </c>
      <c r="AD83" s="4">
        <f t="shared" si="55"/>
        <v>0</v>
      </c>
      <c r="AE83" s="4">
        <f t="shared" si="55"/>
        <v>0</v>
      </c>
      <c r="AF83" s="4">
        <f t="shared" si="55"/>
        <v>0</v>
      </c>
      <c r="AG83" s="4">
        <f t="shared" si="55"/>
        <v>0</v>
      </c>
      <c r="AH83" s="4">
        <f t="shared" si="55"/>
        <v>0</v>
      </c>
      <c r="AI83" s="4">
        <f t="shared" si="55"/>
        <v>0</v>
      </c>
      <c r="AJ83" s="4">
        <f t="shared" si="55"/>
        <v>0</v>
      </c>
      <c r="AK83" s="4">
        <f t="shared" si="55"/>
        <v>0</v>
      </c>
    </row>
    <row r="84" spans="1:37" ht="24" customHeight="1">
      <c r="A84" s="54"/>
      <c r="B84" s="44"/>
      <c r="C84" s="43" t="s">
        <v>158</v>
      </c>
      <c r="D84" s="46"/>
      <c r="E84" s="1" t="s">
        <v>38</v>
      </c>
      <c r="F84" s="5">
        <v>2</v>
      </c>
      <c r="G84" s="38"/>
      <c r="H84" s="38"/>
      <c r="I84" s="49"/>
      <c r="J84" s="51"/>
      <c r="K84" s="47"/>
      <c r="L84" s="16"/>
      <c r="M84" s="4">
        <f t="shared" si="57"/>
        <v>0</v>
      </c>
      <c r="N84" s="4">
        <f t="shared" si="58"/>
        <v>0</v>
      </c>
      <c r="O84" s="11">
        <f t="shared" si="59"/>
        <v>99</v>
      </c>
      <c r="P84" s="11">
        <f t="shared" si="54"/>
        <v>0</v>
      </c>
      <c r="Q84" s="11">
        <f t="shared" si="40"/>
        <v>0</v>
      </c>
      <c r="R84" s="11">
        <f t="shared" si="41"/>
        <v>0</v>
      </c>
      <c r="S84" s="11">
        <f t="shared" si="42"/>
        <v>0</v>
      </c>
      <c r="T84" s="11">
        <f t="shared" si="43"/>
        <v>0</v>
      </c>
      <c r="U84" s="11">
        <f t="shared" si="44"/>
        <v>0</v>
      </c>
      <c r="V84" s="11">
        <f t="shared" si="45"/>
        <v>0</v>
      </c>
      <c r="W84" s="11">
        <f t="shared" si="46"/>
        <v>0</v>
      </c>
      <c r="X84" s="11">
        <f t="shared" si="47"/>
        <v>0</v>
      </c>
      <c r="Y84" s="11">
        <f t="shared" si="48"/>
        <v>0</v>
      </c>
      <c r="Z84" s="11">
        <f t="shared" si="49"/>
        <v>0</v>
      </c>
      <c r="AA84" s="4">
        <f t="shared" si="55"/>
        <v>0</v>
      </c>
      <c r="AB84" s="4">
        <f t="shared" si="55"/>
        <v>0</v>
      </c>
      <c r="AC84" s="4">
        <f t="shared" si="55"/>
        <v>0</v>
      </c>
      <c r="AD84" s="4">
        <f t="shared" si="55"/>
        <v>0</v>
      </c>
      <c r="AE84" s="4">
        <f t="shared" si="55"/>
        <v>0</v>
      </c>
      <c r="AF84" s="4">
        <f t="shared" si="55"/>
        <v>0</v>
      </c>
      <c r="AG84" s="4">
        <f t="shared" si="55"/>
        <v>0</v>
      </c>
      <c r="AH84" s="4">
        <f t="shared" si="55"/>
        <v>0</v>
      </c>
      <c r="AI84" s="4">
        <f t="shared" si="55"/>
        <v>0</v>
      </c>
      <c r="AJ84" s="4">
        <f t="shared" si="55"/>
        <v>0</v>
      </c>
      <c r="AK84" s="4">
        <f t="shared" si="55"/>
        <v>0</v>
      </c>
    </row>
    <row r="85" spans="1:37" ht="24" customHeight="1">
      <c r="A85" s="54"/>
      <c r="B85" s="44"/>
      <c r="C85" s="43" t="s">
        <v>121</v>
      </c>
      <c r="D85" s="46"/>
      <c r="E85" s="1" t="s">
        <v>5</v>
      </c>
      <c r="F85" s="5">
        <v>2</v>
      </c>
      <c r="G85" s="38"/>
      <c r="H85" s="38"/>
      <c r="I85" s="49"/>
      <c r="J85" s="51"/>
      <c r="K85" s="47"/>
      <c r="L85" s="16"/>
      <c r="M85" s="4">
        <f t="shared" si="57"/>
        <v>0</v>
      </c>
      <c r="N85" s="4">
        <f t="shared" si="58"/>
        <v>0</v>
      </c>
      <c r="O85" s="11">
        <f t="shared" si="59"/>
        <v>99</v>
      </c>
      <c r="P85" s="11">
        <f t="shared" si="54"/>
        <v>0</v>
      </c>
      <c r="Q85" s="11">
        <f t="shared" si="40"/>
        <v>0</v>
      </c>
      <c r="R85" s="11">
        <f t="shared" si="41"/>
        <v>0</v>
      </c>
      <c r="S85" s="11">
        <f t="shared" si="42"/>
        <v>0</v>
      </c>
      <c r="T85" s="11">
        <f t="shared" si="43"/>
        <v>0</v>
      </c>
      <c r="U85" s="11">
        <f t="shared" si="44"/>
        <v>0</v>
      </c>
      <c r="V85" s="11">
        <f t="shared" si="45"/>
        <v>0</v>
      </c>
      <c r="W85" s="11">
        <f t="shared" si="46"/>
        <v>0</v>
      </c>
      <c r="X85" s="11">
        <f t="shared" si="47"/>
        <v>0</v>
      </c>
      <c r="Y85" s="11">
        <f t="shared" si="48"/>
        <v>0</v>
      </c>
      <c r="Z85" s="11">
        <f t="shared" si="49"/>
        <v>0</v>
      </c>
      <c r="AA85" s="4">
        <f t="shared" si="55"/>
        <v>0</v>
      </c>
      <c r="AB85" s="4">
        <f t="shared" si="55"/>
        <v>0</v>
      </c>
      <c r="AC85" s="4">
        <f t="shared" si="55"/>
        <v>0</v>
      </c>
      <c r="AD85" s="4">
        <f t="shared" si="55"/>
        <v>0</v>
      </c>
      <c r="AE85" s="4">
        <f t="shared" si="55"/>
        <v>0</v>
      </c>
      <c r="AF85" s="4">
        <f t="shared" si="55"/>
        <v>0</v>
      </c>
      <c r="AG85" s="4">
        <f t="shared" si="55"/>
        <v>0</v>
      </c>
      <c r="AH85" s="4">
        <f t="shared" si="55"/>
        <v>0</v>
      </c>
      <c r="AI85" s="4">
        <f t="shared" si="55"/>
        <v>0</v>
      </c>
      <c r="AJ85" s="4">
        <f t="shared" si="55"/>
        <v>0</v>
      </c>
      <c r="AK85" s="4">
        <f t="shared" si="55"/>
        <v>0</v>
      </c>
    </row>
    <row r="86" spans="1:37" ht="24" customHeight="1">
      <c r="A86" s="54"/>
      <c r="B86" s="44"/>
      <c r="C86" s="43" t="s">
        <v>159</v>
      </c>
      <c r="D86" s="46"/>
      <c r="E86" s="1" t="s">
        <v>39</v>
      </c>
      <c r="F86" s="5">
        <v>2</v>
      </c>
      <c r="G86" s="38"/>
      <c r="H86" s="38"/>
      <c r="I86" s="49"/>
      <c r="J86" s="51"/>
      <c r="K86" s="47"/>
      <c r="L86" s="16"/>
      <c r="M86" s="4">
        <f t="shared" si="57"/>
        <v>0</v>
      </c>
      <c r="N86" s="4">
        <f t="shared" si="58"/>
        <v>0</v>
      </c>
      <c r="O86" s="11">
        <f t="shared" si="59"/>
        <v>99</v>
      </c>
      <c r="P86" s="11">
        <f t="shared" si="54"/>
        <v>0</v>
      </c>
      <c r="Q86" s="11">
        <f t="shared" si="40"/>
        <v>0</v>
      </c>
      <c r="R86" s="11">
        <f t="shared" si="41"/>
        <v>0</v>
      </c>
      <c r="S86" s="11">
        <f t="shared" si="42"/>
        <v>0</v>
      </c>
      <c r="T86" s="11">
        <f t="shared" si="43"/>
        <v>0</v>
      </c>
      <c r="U86" s="11">
        <f t="shared" si="44"/>
        <v>0</v>
      </c>
      <c r="V86" s="11">
        <f t="shared" si="45"/>
        <v>0</v>
      </c>
      <c r="W86" s="11">
        <f t="shared" si="46"/>
        <v>0</v>
      </c>
      <c r="X86" s="11">
        <f t="shared" si="47"/>
        <v>0</v>
      </c>
      <c r="Y86" s="11">
        <f t="shared" si="48"/>
        <v>0</v>
      </c>
      <c r="Z86" s="11">
        <f t="shared" si="49"/>
        <v>0</v>
      </c>
      <c r="AA86" s="4">
        <f aca="true" t="shared" si="60" ref="AA86:AK96">IF($O86=AA$3,$M86,0)</f>
        <v>0</v>
      </c>
      <c r="AB86" s="4">
        <f t="shared" si="60"/>
        <v>0</v>
      </c>
      <c r="AC86" s="4">
        <f t="shared" si="60"/>
        <v>0</v>
      </c>
      <c r="AD86" s="4">
        <f t="shared" si="60"/>
        <v>0</v>
      </c>
      <c r="AE86" s="4">
        <f t="shared" si="60"/>
        <v>0</v>
      </c>
      <c r="AF86" s="4">
        <f t="shared" si="60"/>
        <v>0</v>
      </c>
      <c r="AG86" s="4">
        <f t="shared" si="60"/>
        <v>0</v>
      </c>
      <c r="AH86" s="4">
        <f t="shared" si="60"/>
        <v>0</v>
      </c>
      <c r="AI86" s="4">
        <f t="shared" si="60"/>
        <v>0</v>
      </c>
      <c r="AJ86" s="4">
        <f t="shared" si="60"/>
        <v>0</v>
      </c>
      <c r="AK86" s="4">
        <f t="shared" si="60"/>
        <v>0</v>
      </c>
    </row>
    <row r="87" spans="1:37" ht="24" customHeight="1">
      <c r="A87" s="54"/>
      <c r="B87" s="44"/>
      <c r="C87" s="43" t="s">
        <v>160</v>
      </c>
      <c r="D87" s="46"/>
      <c r="E87" s="1" t="s">
        <v>30</v>
      </c>
      <c r="F87" s="5">
        <v>2</v>
      </c>
      <c r="G87" s="38"/>
      <c r="H87" s="38"/>
      <c r="I87" s="49"/>
      <c r="J87" s="51"/>
      <c r="K87" s="47"/>
      <c r="L87" s="16"/>
      <c r="M87" s="4">
        <f t="shared" si="57"/>
        <v>0</v>
      </c>
      <c r="N87" s="4">
        <f t="shared" si="58"/>
        <v>0</v>
      </c>
      <c r="O87" s="11">
        <f t="shared" si="59"/>
        <v>99</v>
      </c>
      <c r="P87" s="11">
        <f t="shared" si="54"/>
        <v>0</v>
      </c>
      <c r="Q87" s="11">
        <f t="shared" si="40"/>
        <v>0</v>
      </c>
      <c r="R87" s="11">
        <f t="shared" si="41"/>
        <v>0</v>
      </c>
      <c r="S87" s="11">
        <f t="shared" si="42"/>
        <v>0</v>
      </c>
      <c r="T87" s="11">
        <f t="shared" si="43"/>
        <v>0</v>
      </c>
      <c r="U87" s="11">
        <f t="shared" si="44"/>
        <v>0</v>
      </c>
      <c r="V87" s="11">
        <f t="shared" si="45"/>
        <v>0</v>
      </c>
      <c r="W87" s="11">
        <f t="shared" si="46"/>
        <v>0</v>
      </c>
      <c r="X87" s="11">
        <f t="shared" si="47"/>
        <v>0</v>
      </c>
      <c r="Y87" s="11">
        <f t="shared" si="48"/>
        <v>0</v>
      </c>
      <c r="Z87" s="11">
        <f t="shared" si="49"/>
        <v>0</v>
      </c>
      <c r="AA87" s="4">
        <f t="shared" si="60"/>
        <v>0</v>
      </c>
      <c r="AB87" s="4">
        <f t="shared" si="60"/>
        <v>0</v>
      </c>
      <c r="AC87" s="4">
        <f t="shared" si="60"/>
        <v>0</v>
      </c>
      <c r="AD87" s="4">
        <f t="shared" si="60"/>
        <v>0</v>
      </c>
      <c r="AE87" s="4">
        <f t="shared" si="60"/>
        <v>0</v>
      </c>
      <c r="AF87" s="4">
        <f t="shared" si="60"/>
        <v>0</v>
      </c>
      <c r="AG87" s="4">
        <f t="shared" si="60"/>
        <v>0</v>
      </c>
      <c r="AH87" s="4">
        <f t="shared" si="60"/>
        <v>0</v>
      </c>
      <c r="AI87" s="4">
        <f t="shared" si="60"/>
        <v>0</v>
      </c>
      <c r="AJ87" s="4">
        <f t="shared" si="60"/>
        <v>0</v>
      </c>
      <c r="AK87" s="4">
        <f t="shared" si="60"/>
        <v>0</v>
      </c>
    </row>
    <row r="88" spans="1:37" ht="24" customHeight="1">
      <c r="A88" s="54"/>
      <c r="B88" s="44"/>
      <c r="C88" s="43" t="s">
        <v>162</v>
      </c>
      <c r="D88" s="46"/>
      <c r="E88" s="1" t="s">
        <v>40</v>
      </c>
      <c r="F88" s="5">
        <v>2</v>
      </c>
      <c r="G88" s="38"/>
      <c r="H88" s="38"/>
      <c r="I88" s="49"/>
      <c r="J88" s="51"/>
      <c r="K88" s="47"/>
      <c r="L88" s="16"/>
      <c r="M88" s="4">
        <f t="shared" si="57"/>
        <v>0</v>
      </c>
      <c r="N88" s="4">
        <f t="shared" si="58"/>
        <v>0</v>
      </c>
      <c r="O88" s="11">
        <f t="shared" si="59"/>
        <v>99</v>
      </c>
      <c r="P88" s="11">
        <f t="shared" si="54"/>
        <v>0</v>
      </c>
      <c r="Q88" s="11">
        <f t="shared" si="40"/>
        <v>0</v>
      </c>
      <c r="R88" s="11">
        <f t="shared" si="41"/>
        <v>0</v>
      </c>
      <c r="S88" s="11">
        <f t="shared" si="42"/>
        <v>0</v>
      </c>
      <c r="T88" s="11">
        <f t="shared" si="43"/>
        <v>0</v>
      </c>
      <c r="U88" s="11">
        <f t="shared" si="44"/>
        <v>0</v>
      </c>
      <c r="V88" s="11">
        <f t="shared" si="45"/>
        <v>0</v>
      </c>
      <c r="W88" s="11">
        <f t="shared" si="46"/>
        <v>0</v>
      </c>
      <c r="X88" s="11">
        <f t="shared" si="47"/>
        <v>0</v>
      </c>
      <c r="Y88" s="11">
        <f t="shared" si="48"/>
        <v>0</v>
      </c>
      <c r="Z88" s="11">
        <f t="shared" si="49"/>
        <v>0</v>
      </c>
      <c r="AA88" s="4">
        <f t="shared" si="60"/>
        <v>0</v>
      </c>
      <c r="AB88" s="4">
        <f t="shared" si="60"/>
        <v>0</v>
      </c>
      <c r="AC88" s="4">
        <f t="shared" si="60"/>
        <v>0</v>
      </c>
      <c r="AD88" s="4">
        <f t="shared" si="60"/>
        <v>0</v>
      </c>
      <c r="AE88" s="4">
        <f t="shared" si="60"/>
        <v>0</v>
      </c>
      <c r="AF88" s="4">
        <f t="shared" si="60"/>
        <v>0</v>
      </c>
      <c r="AG88" s="4">
        <f t="shared" si="60"/>
        <v>0</v>
      </c>
      <c r="AH88" s="4">
        <f t="shared" si="60"/>
        <v>0</v>
      </c>
      <c r="AI88" s="4">
        <f t="shared" si="60"/>
        <v>0</v>
      </c>
      <c r="AJ88" s="4">
        <f t="shared" si="60"/>
        <v>0</v>
      </c>
      <c r="AK88" s="4">
        <f t="shared" si="60"/>
        <v>0</v>
      </c>
    </row>
    <row r="89" spans="1:37" ht="24" customHeight="1">
      <c r="A89" s="54"/>
      <c r="B89" s="44"/>
      <c r="C89" s="43" t="s">
        <v>161</v>
      </c>
      <c r="D89" s="46"/>
      <c r="E89" s="1" t="s">
        <v>5</v>
      </c>
      <c r="F89" s="5">
        <v>2</v>
      </c>
      <c r="G89" s="38"/>
      <c r="H89" s="38"/>
      <c r="I89" s="49"/>
      <c r="J89" s="51"/>
      <c r="K89" s="47"/>
      <c r="L89" s="16"/>
      <c r="M89" s="4">
        <f t="shared" si="57"/>
        <v>0</v>
      </c>
      <c r="N89" s="4">
        <f t="shared" si="58"/>
        <v>0</v>
      </c>
      <c r="O89" s="11">
        <f t="shared" si="59"/>
        <v>99</v>
      </c>
      <c r="P89" s="11">
        <f t="shared" si="54"/>
        <v>0</v>
      </c>
      <c r="Q89" s="11">
        <f t="shared" si="40"/>
        <v>0</v>
      </c>
      <c r="R89" s="11">
        <f t="shared" si="41"/>
        <v>0</v>
      </c>
      <c r="S89" s="11">
        <f t="shared" si="42"/>
        <v>0</v>
      </c>
      <c r="T89" s="11">
        <f t="shared" si="43"/>
        <v>0</v>
      </c>
      <c r="U89" s="11">
        <f t="shared" si="44"/>
        <v>0</v>
      </c>
      <c r="V89" s="11">
        <f t="shared" si="45"/>
        <v>0</v>
      </c>
      <c r="W89" s="11">
        <f t="shared" si="46"/>
        <v>0</v>
      </c>
      <c r="X89" s="11">
        <f t="shared" si="47"/>
        <v>0</v>
      </c>
      <c r="Y89" s="11">
        <f t="shared" si="48"/>
        <v>0</v>
      </c>
      <c r="Z89" s="11">
        <f t="shared" si="49"/>
        <v>0</v>
      </c>
      <c r="AA89" s="4">
        <f t="shared" si="60"/>
        <v>0</v>
      </c>
      <c r="AB89" s="4">
        <f t="shared" si="60"/>
        <v>0</v>
      </c>
      <c r="AC89" s="4">
        <f t="shared" si="60"/>
        <v>0</v>
      </c>
      <c r="AD89" s="4">
        <f t="shared" si="60"/>
        <v>0</v>
      </c>
      <c r="AE89" s="4">
        <f t="shared" si="60"/>
        <v>0</v>
      </c>
      <c r="AF89" s="4">
        <f t="shared" si="60"/>
        <v>0</v>
      </c>
      <c r="AG89" s="4">
        <f t="shared" si="60"/>
        <v>0</v>
      </c>
      <c r="AH89" s="4">
        <f t="shared" si="60"/>
        <v>0</v>
      </c>
      <c r="AI89" s="4">
        <f t="shared" si="60"/>
        <v>0</v>
      </c>
      <c r="AJ89" s="4">
        <f t="shared" si="60"/>
        <v>0</v>
      </c>
      <c r="AK89" s="4">
        <f t="shared" si="60"/>
        <v>0</v>
      </c>
    </row>
    <row r="90" spans="1:37" ht="24" customHeight="1">
      <c r="A90" s="54"/>
      <c r="B90" s="44"/>
      <c r="C90" s="43" t="s">
        <v>123</v>
      </c>
      <c r="D90" s="46"/>
      <c r="E90" s="1" t="s">
        <v>21</v>
      </c>
      <c r="F90" s="5">
        <v>2</v>
      </c>
      <c r="G90" s="38"/>
      <c r="H90" s="38"/>
      <c r="I90" s="49"/>
      <c r="J90" s="51"/>
      <c r="K90" s="47"/>
      <c r="L90" s="16"/>
      <c r="M90" s="4">
        <f t="shared" si="57"/>
        <v>0</v>
      </c>
      <c r="N90" s="4">
        <f t="shared" si="58"/>
        <v>0</v>
      </c>
      <c r="O90" s="11">
        <f t="shared" si="59"/>
        <v>99</v>
      </c>
      <c r="P90" s="11">
        <f t="shared" si="54"/>
        <v>0</v>
      </c>
      <c r="Q90" s="11">
        <f t="shared" si="40"/>
        <v>0</v>
      </c>
      <c r="R90" s="11">
        <f t="shared" si="41"/>
        <v>0</v>
      </c>
      <c r="S90" s="11">
        <f t="shared" si="42"/>
        <v>0</v>
      </c>
      <c r="T90" s="11">
        <f t="shared" si="43"/>
        <v>0</v>
      </c>
      <c r="U90" s="11">
        <f t="shared" si="44"/>
        <v>0</v>
      </c>
      <c r="V90" s="11">
        <f t="shared" si="45"/>
        <v>0</v>
      </c>
      <c r="W90" s="11">
        <f t="shared" si="46"/>
        <v>0</v>
      </c>
      <c r="X90" s="11">
        <f t="shared" si="47"/>
        <v>0</v>
      </c>
      <c r="Y90" s="11">
        <f t="shared" si="48"/>
        <v>0</v>
      </c>
      <c r="Z90" s="11">
        <f t="shared" si="49"/>
        <v>0</v>
      </c>
      <c r="AA90" s="4">
        <f t="shared" si="60"/>
        <v>0</v>
      </c>
      <c r="AB90" s="4">
        <f t="shared" si="60"/>
        <v>0</v>
      </c>
      <c r="AC90" s="4">
        <f t="shared" si="60"/>
        <v>0</v>
      </c>
      <c r="AD90" s="4">
        <f t="shared" si="60"/>
        <v>0</v>
      </c>
      <c r="AE90" s="4">
        <f t="shared" si="60"/>
        <v>0</v>
      </c>
      <c r="AF90" s="4">
        <f t="shared" si="60"/>
        <v>0</v>
      </c>
      <c r="AG90" s="4">
        <f t="shared" si="60"/>
        <v>0</v>
      </c>
      <c r="AH90" s="4">
        <f t="shared" si="60"/>
        <v>0</v>
      </c>
      <c r="AI90" s="4">
        <f t="shared" si="60"/>
        <v>0</v>
      </c>
      <c r="AJ90" s="4">
        <f t="shared" si="60"/>
        <v>0</v>
      </c>
      <c r="AK90" s="4">
        <f t="shared" si="60"/>
        <v>0</v>
      </c>
    </row>
    <row r="91" spans="1:37" ht="24" customHeight="1">
      <c r="A91" s="54"/>
      <c r="B91" s="43" t="s">
        <v>75</v>
      </c>
      <c r="C91" s="43" t="s">
        <v>163</v>
      </c>
      <c r="D91" s="46"/>
      <c r="E91" s="1" t="s">
        <v>72</v>
      </c>
      <c r="F91" s="5">
        <v>2</v>
      </c>
      <c r="G91" s="38"/>
      <c r="H91" s="38"/>
      <c r="I91" s="49">
        <f>SUM(N91:N96)</f>
        <v>0</v>
      </c>
      <c r="J91" s="51" t="str">
        <f>IF(SUM(N91:N96)=0,"0",SUM(M91:M96))</f>
        <v>0</v>
      </c>
      <c r="K91" s="47" t="str">
        <f>IF(SUM(N91:N96)=0,"0",SUM(M91:M96)/SUM(N91:N96))</f>
        <v>0</v>
      </c>
      <c r="L91" s="14"/>
      <c r="M91" s="4">
        <f t="shared" si="57"/>
        <v>0</v>
      </c>
      <c r="N91" s="4">
        <f t="shared" si="58"/>
        <v>0</v>
      </c>
      <c r="O91" s="11">
        <f t="shared" si="59"/>
        <v>99</v>
      </c>
      <c r="P91" s="11">
        <f t="shared" si="54"/>
        <v>0</v>
      </c>
      <c r="Q91" s="11">
        <f t="shared" si="40"/>
        <v>0</v>
      </c>
      <c r="R91" s="11">
        <f t="shared" si="41"/>
        <v>0</v>
      </c>
      <c r="S91" s="11">
        <f t="shared" si="42"/>
        <v>0</v>
      </c>
      <c r="T91" s="11">
        <f t="shared" si="43"/>
        <v>0</v>
      </c>
      <c r="U91" s="11">
        <f t="shared" si="44"/>
        <v>0</v>
      </c>
      <c r="V91" s="11">
        <f t="shared" si="45"/>
        <v>0</v>
      </c>
      <c r="W91" s="11">
        <f t="shared" si="46"/>
        <v>0</v>
      </c>
      <c r="X91" s="11">
        <f t="shared" si="47"/>
        <v>0</v>
      </c>
      <c r="Y91" s="11">
        <f t="shared" si="48"/>
        <v>0</v>
      </c>
      <c r="Z91" s="11">
        <f t="shared" si="49"/>
        <v>0</v>
      </c>
      <c r="AA91" s="4">
        <f t="shared" si="60"/>
        <v>0</v>
      </c>
      <c r="AB91" s="4">
        <f t="shared" si="60"/>
        <v>0</v>
      </c>
      <c r="AC91" s="4">
        <f t="shared" si="60"/>
        <v>0</v>
      </c>
      <c r="AD91" s="4">
        <f t="shared" si="60"/>
        <v>0</v>
      </c>
      <c r="AE91" s="4">
        <f t="shared" si="60"/>
        <v>0</v>
      </c>
      <c r="AF91" s="4">
        <f t="shared" si="60"/>
        <v>0</v>
      </c>
      <c r="AG91" s="4">
        <f t="shared" si="60"/>
        <v>0</v>
      </c>
      <c r="AH91" s="4">
        <f t="shared" si="60"/>
        <v>0</v>
      </c>
      <c r="AI91" s="4">
        <f t="shared" si="60"/>
        <v>0</v>
      </c>
      <c r="AJ91" s="4">
        <f t="shared" si="60"/>
        <v>0</v>
      </c>
      <c r="AK91" s="4">
        <f t="shared" si="60"/>
        <v>0</v>
      </c>
    </row>
    <row r="92" spans="1:37" ht="24" customHeight="1">
      <c r="A92" s="54"/>
      <c r="B92" s="44"/>
      <c r="C92" s="50" t="s">
        <v>145</v>
      </c>
      <c r="D92" s="50"/>
      <c r="E92" s="1" t="s">
        <v>5</v>
      </c>
      <c r="F92" s="5">
        <v>1</v>
      </c>
      <c r="G92" s="38"/>
      <c r="H92" s="38"/>
      <c r="I92" s="49"/>
      <c r="J92" s="51"/>
      <c r="K92" s="47"/>
      <c r="L92" s="16"/>
      <c r="M92" s="4">
        <f t="shared" si="57"/>
        <v>0</v>
      </c>
      <c r="N92" s="4">
        <f t="shared" si="58"/>
        <v>0</v>
      </c>
      <c r="O92" s="11">
        <f t="shared" si="59"/>
        <v>99</v>
      </c>
      <c r="P92" s="11">
        <f t="shared" si="54"/>
        <v>0</v>
      </c>
      <c r="Q92" s="11">
        <f t="shared" si="40"/>
        <v>0</v>
      </c>
      <c r="R92" s="11">
        <f t="shared" si="41"/>
        <v>0</v>
      </c>
      <c r="S92" s="11">
        <f t="shared" si="42"/>
        <v>0</v>
      </c>
      <c r="T92" s="11">
        <f t="shared" si="43"/>
        <v>0</v>
      </c>
      <c r="U92" s="11">
        <f t="shared" si="44"/>
        <v>0</v>
      </c>
      <c r="V92" s="11">
        <f t="shared" si="45"/>
        <v>0</v>
      </c>
      <c r="W92" s="11">
        <f t="shared" si="46"/>
        <v>0</v>
      </c>
      <c r="X92" s="11">
        <f t="shared" si="47"/>
        <v>0</v>
      </c>
      <c r="Y92" s="11">
        <f t="shared" si="48"/>
        <v>0</v>
      </c>
      <c r="Z92" s="11">
        <f t="shared" si="49"/>
        <v>0</v>
      </c>
      <c r="AA92" s="4">
        <f t="shared" si="60"/>
        <v>0</v>
      </c>
      <c r="AB92" s="4">
        <f t="shared" si="60"/>
        <v>0</v>
      </c>
      <c r="AC92" s="4">
        <f t="shared" si="60"/>
        <v>0</v>
      </c>
      <c r="AD92" s="4">
        <f t="shared" si="60"/>
        <v>0</v>
      </c>
      <c r="AE92" s="4">
        <f t="shared" si="60"/>
        <v>0</v>
      </c>
      <c r="AF92" s="4">
        <f t="shared" si="60"/>
        <v>0</v>
      </c>
      <c r="AG92" s="4">
        <f t="shared" si="60"/>
        <v>0</v>
      </c>
      <c r="AH92" s="4">
        <f t="shared" si="60"/>
        <v>0</v>
      </c>
      <c r="AI92" s="4">
        <f t="shared" si="60"/>
        <v>0</v>
      </c>
      <c r="AJ92" s="4">
        <f t="shared" si="60"/>
        <v>0</v>
      </c>
      <c r="AK92" s="4">
        <f t="shared" si="60"/>
        <v>0</v>
      </c>
    </row>
    <row r="93" spans="1:37" ht="24" customHeight="1">
      <c r="A93" s="54"/>
      <c r="B93" s="44"/>
      <c r="C93" s="50" t="s">
        <v>146</v>
      </c>
      <c r="D93" s="50"/>
      <c r="E93" s="1" t="s">
        <v>6</v>
      </c>
      <c r="F93" s="5">
        <v>1</v>
      </c>
      <c r="G93" s="38"/>
      <c r="H93" s="38"/>
      <c r="I93" s="49"/>
      <c r="J93" s="51"/>
      <c r="K93" s="47"/>
      <c r="L93" s="16"/>
      <c r="M93" s="4">
        <f t="shared" si="57"/>
        <v>0</v>
      </c>
      <c r="N93" s="4">
        <f t="shared" si="58"/>
        <v>0</v>
      </c>
      <c r="O93" s="11">
        <f t="shared" si="59"/>
        <v>99</v>
      </c>
      <c r="P93" s="11">
        <f aca="true" t="shared" si="61" ref="P93:Z95">IF($O93=AA$3,$N93,0)</f>
        <v>0</v>
      </c>
      <c r="Q93" s="11">
        <f t="shared" si="61"/>
        <v>0</v>
      </c>
      <c r="R93" s="11">
        <f t="shared" si="61"/>
        <v>0</v>
      </c>
      <c r="S93" s="11">
        <f t="shared" si="61"/>
        <v>0</v>
      </c>
      <c r="T93" s="11">
        <f t="shared" si="61"/>
        <v>0</v>
      </c>
      <c r="U93" s="11">
        <f t="shared" si="61"/>
        <v>0</v>
      </c>
      <c r="V93" s="11">
        <f t="shared" si="61"/>
        <v>0</v>
      </c>
      <c r="W93" s="11">
        <f t="shared" si="61"/>
        <v>0</v>
      </c>
      <c r="X93" s="11">
        <f t="shared" si="61"/>
        <v>0</v>
      </c>
      <c r="Y93" s="11">
        <f t="shared" si="61"/>
        <v>0</v>
      </c>
      <c r="Z93" s="11">
        <f t="shared" si="61"/>
        <v>0</v>
      </c>
      <c r="AA93" s="4">
        <f t="shared" si="60"/>
        <v>0</v>
      </c>
      <c r="AB93" s="4">
        <f t="shared" si="60"/>
        <v>0</v>
      </c>
      <c r="AC93" s="4">
        <f t="shared" si="60"/>
        <v>0</v>
      </c>
      <c r="AD93" s="4">
        <f t="shared" si="60"/>
        <v>0</v>
      </c>
      <c r="AE93" s="4">
        <f t="shared" si="60"/>
        <v>0</v>
      </c>
      <c r="AF93" s="4">
        <f t="shared" si="60"/>
        <v>0</v>
      </c>
      <c r="AG93" s="4">
        <f t="shared" si="60"/>
        <v>0</v>
      </c>
      <c r="AH93" s="4">
        <f t="shared" si="60"/>
        <v>0</v>
      </c>
      <c r="AI93" s="4">
        <f t="shared" si="60"/>
        <v>0</v>
      </c>
      <c r="AJ93" s="4">
        <f t="shared" si="60"/>
        <v>0</v>
      </c>
      <c r="AK93" s="4">
        <f t="shared" si="60"/>
        <v>0</v>
      </c>
    </row>
    <row r="94" spans="1:37" ht="24" customHeight="1">
      <c r="A94" s="54"/>
      <c r="B94" s="44"/>
      <c r="C94" s="57" t="s">
        <v>141</v>
      </c>
      <c r="D94" s="58"/>
      <c r="E94" s="1" t="s">
        <v>6</v>
      </c>
      <c r="F94" s="5">
        <v>1</v>
      </c>
      <c r="G94" s="38"/>
      <c r="H94" s="38"/>
      <c r="I94" s="49"/>
      <c r="J94" s="51"/>
      <c r="K94" s="47"/>
      <c r="L94" s="16"/>
      <c r="M94" s="4">
        <f t="shared" si="57"/>
        <v>0</v>
      </c>
      <c r="N94" s="4">
        <f t="shared" si="58"/>
        <v>0</v>
      </c>
      <c r="O94" s="11">
        <f t="shared" si="59"/>
        <v>99</v>
      </c>
      <c r="P94" s="11">
        <f t="shared" si="61"/>
        <v>0</v>
      </c>
      <c r="Q94" s="11">
        <f t="shared" si="61"/>
        <v>0</v>
      </c>
      <c r="R94" s="11">
        <f t="shared" si="61"/>
        <v>0</v>
      </c>
      <c r="S94" s="11">
        <f t="shared" si="61"/>
        <v>0</v>
      </c>
      <c r="T94" s="11">
        <f t="shared" si="61"/>
        <v>0</v>
      </c>
      <c r="U94" s="11">
        <f t="shared" si="61"/>
        <v>0</v>
      </c>
      <c r="V94" s="11">
        <f t="shared" si="61"/>
        <v>0</v>
      </c>
      <c r="W94" s="11">
        <f t="shared" si="61"/>
        <v>0</v>
      </c>
      <c r="X94" s="11">
        <f t="shared" si="61"/>
        <v>0</v>
      </c>
      <c r="Y94" s="11">
        <f t="shared" si="61"/>
        <v>0</v>
      </c>
      <c r="Z94" s="11">
        <f t="shared" si="61"/>
        <v>0</v>
      </c>
      <c r="AA94" s="4">
        <f t="shared" si="60"/>
        <v>0</v>
      </c>
      <c r="AB94" s="4">
        <f t="shared" si="60"/>
        <v>0</v>
      </c>
      <c r="AC94" s="4">
        <f t="shared" si="60"/>
        <v>0</v>
      </c>
      <c r="AD94" s="4">
        <f t="shared" si="60"/>
        <v>0</v>
      </c>
      <c r="AE94" s="4">
        <f t="shared" si="60"/>
        <v>0</v>
      </c>
      <c r="AF94" s="4">
        <f t="shared" si="60"/>
        <v>0</v>
      </c>
      <c r="AG94" s="4">
        <f t="shared" si="60"/>
        <v>0</v>
      </c>
      <c r="AH94" s="4">
        <f t="shared" si="60"/>
        <v>0</v>
      </c>
      <c r="AI94" s="4">
        <f t="shared" si="60"/>
        <v>0</v>
      </c>
      <c r="AJ94" s="4">
        <f t="shared" si="60"/>
        <v>0</v>
      </c>
      <c r="AK94" s="4">
        <f t="shared" si="60"/>
        <v>0</v>
      </c>
    </row>
    <row r="95" spans="1:37" ht="24" customHeight="1">
      <c r="A95" s="54"/>
      <c r="B95" s="44"/>
      <c r="C95" s="50" t="s">
        <v>149</v>
      </c>
      <c r="D95" s="50"/>
      <c r="E95" s="1" t="s">
        <v>6</v>
      </c>
      <c r="F95" s="5">
        <v>2</v>
      </c>
      <c r="G95" s="38"/>
      <c r="H95" s="38"/>
      <c r="I95" s="49"/>
      <c r="J95" s="51"/>
      <c r="K95" s="47"/>
      <c r="L95" s="16"/>
      <c r="M95" s="4">
        <f>IF(OR(F95="",H95=""),0,F95*INDEX($O$105:$O$115,MATCH(H95,$N$105:$N$115,0),1))</f>
        <v>0</v>
      </c>
      <c r="N95" s="4">
        <f>IF(OR(F95="",H95=""),0,F95*IF(INDEX($O$105:$O$115,MATCH(H95,$N$105:$N$115,0),1)&gt;0,1,0))</f>
        <v>0</v>
      </c>
      <c r="O95" s="11">
        <f>IF(G95="",99,INDEX($M$120:$M$130,MATCH(G95,$N$120:$N$130,0),1))</f>
        <v>99</v>
      </c>
      <c r="P95" s="11">
        <f t="shared" si="61"/>
        <v>0</v>
      </c>
      <c r="Q95" s="11">
        <f t="shared" si="61"/>
        <v>0</v>
      </c>
      <c r="R95" s="11">
        <f t="shared" si="61"/>
        <v>0</v>
      </c>
      <c r="S95" s="11">
        <f t="shared" si="61"/>
        <v>0</v>
      </c>
      <c r="T95" s="11">
        <f t="shared" si="61"/>
        <v>0</v>
      </c>
      <c r="U95" s="11">
        <f t="shared" si="61"/>
        <v>0</v>
      </c>
      <c r="V95" s="11">
        <f t="shared" si="61"/>
        <v>0</v>
      </c>
      <c r="W95" s="11">
        <f t="shared" si="61"/>
        <v>0</v>
      </c>
      <c r="X95" s="11">
        <f t="shared" si="61"/>
        <v>0</v>
      </c>
      <c r="Y95" s="11">
        <f t="shared" si="61"/>
        <v>0</v>
      </c>
      <c r="Z95" s="11">
        <f t="shared" si="61"/>
        <v>0</v>
      </c>
      <c r="AA95" s="4">
        <f t="shared" si="60"/>
        <v>0</v>
      </c>
      <c r="AB95" s="4">
        <f t="shared" si="60"/>
        <v>0</v>
      </c>
      <c r="AC95" s="4">
        <f t="shared" si="60"/>
        <v>0</v>
      </c>
      <c r="AD95" s="4">
        <f t="shared" si="60"/>
        <v>0</v>
      </c>
      <c r="AE95" s="4">
        <f t="shared" si="60"/>
        <v>0</v>
      </c>
      <c r="AF95" s="4">
        <f t="shared" si="60"/>
        <v>0</v>
      </c>
      <c r="AG95" s="4">
        <f t="shared" si="60"/>
        <v>0</v>
      </c>
      <c r="AH95" s="4">
        <f t="shared" si="60"/>
        <v>0</v>
      </c>
      <c r="AI95" s="4">
        <f t="shared" si="60"/>
        <v>0</v>
      </c>
      <c r="AJ95" s="4">
        <f t="shared" si="60"/>
        <v>0</v>
      </c>
      <c r="AK95" s="4">
        <f t="shared" si="60"/>
        <v>0</v>
      </c>
    </row>
    <row r="96" spans="1:37" ht="24" customHeight="1">
      <c r="A96" s="54"/>
      <c r="B96" s="44"/>
      <c r="C96" s="43" t="s">
        <v>150</v>
      </c>
      <c r="D96" s="46"/>
      <c r="E96" s="1" t="s">
        <v>7</v>
      </c>
      <c r="F96" s="5">
        <v>8</v>
      </c>
      <c r="G96" s="6"/>
      <c r="H96" s="38"/>
      <c r="I96" s="49"/>
      <c r="J96" s="51"/>
      <c r="K96" s="47"/>
      <c r="L96" s="16"/>
      <c r="M96" s="4">
        <f>IF(OR(F96="",H96=""),0,F96*INDEX($O$105:$O$115,MATCH(H96,$N$105:$N$115,0),1))</f>
        <v>0</v>
      </c>
      <c r="N96" s="4">
        <f>IF(OR(F96="",H96=""),0,F96*IF(INDEX($O$105:$O$115,MATCH(H96,$N$105:$N$115,0),1)&gt;0,1,0))</f>
        <v>0</v>
      </c>
      <c r="O96" s="11">
        <f>IF(G96="",99,INDEX($M$120:$M$130,MATCH(G96,$N$120:$N$130,0),1))</f>
        <v>99</v>
      </c>
      <c r="P96" s="11">
        <f t="shared" si="54"/>
        <v>0</v>
      </c>
      <c r="Q96" s="11">
        <f t="shared" si="40"/>
        <v>0</v>
      </c>
      <c r="R96" s="11">
        <f t="shared" si="41"/>
        <v>0</v>
      </c>
      <c r="S96" s="11">
        <f t="shared" si="42"/>
        <v>0</v>
      </c>
      <c r="T96" s="11">
        <f t="shared" si="43"/>
        <v>0</v>
      </c>
      <c r="U96" s="11">
        <f t="shared" si="44"/>
        <v>0</v>
      </c>
      <c r="V96" s="11">
        <f t="shared" si="45"/>
        <v>0</v>
      </c>
      <c r="W96" s="11">
        <f t="shared" si="46"/>
        <v>0</v>
      </c>
      <c r="X96" s="11">
        <f t="shared" si="47"/>
        <v>0</v>
      </c>
      <c r="Y96" s="11">
        <f t="shared" si="48"/>
        <v>0</v>
      </c>
      <c r="Z96" s="11">
        <f t="shared" si="49"/>
        <v>0</v>
      </c>
      <c r="AA96" s="4">
        <f t="shared" si="60"/>
        <v>0</v>
      </c>
      <c r="AB96" s="4">
        <f t="shared" si="60"/>
        <v>0</v>
      </c>
      <c r="AC96" s="4">
        <f t="shared" si="60"/>
        <v>0</v>
      </c>
      <c r="AD96" s="4">
        <f t="shared" si="60"/>
        <v>0</v>
      </c>
      <c r="AE96" s="4">
        <f t="shared" si="60"/>
        <v>0</v>
      </c>
      <c r="AF96" s="4">
        <f t="shared" si="60"/>
        <v>0</v>
      </c>
      <c r="AG96" s="4">
        <f t="shared" si="60"/>
        <v>0</v>
      </c>
      <c r="AH96" s="4">
        <f t="shared" si="60"/>
        <v>0</v>
      </c>
      <c r="AI96" s="4">
        <f t="shared" si="60"/>
        <v>0</v>
      </c>
      <c r="AJ96" s="4">
        <f t="shared" si="60"/>
        <v>0</v>
      </c>
      <c r="AK96" s="4">
        <f t="shared" si="60"/>
        <v>0</v>
      </c>
    </row>
    <row r="103" ht="14.25" customHeight="1"/>
    <row r="104" spans="12:26" ht="14.25" customHeight="1">
      <c r="L104" s="2"/>
      <c r="N104" s="2" t="s">
        <v>8</v>
      </c>
      <c r="O104" s="2" t="s">
        <v>11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2:15" ht="13.5" customHeight="1">
      <c r="L105" s="9"/>
      <c r="N105" s="4" t="s">
        <v>29</v>
      </c>
      <c r="O105" s="4">
        <v>4</v>
      </c>
    </row>
    <row r="106" spans="12:15" ht="14.25" customHeight="1">
      <c r="L106" s="9"/>
      <c r="N106" s="4" t="s">
        <v>14</v>
      </c>
      <c r="O106" s="4">
        <v>3</v>
      </c>
    </row>
    <row r="107" spans="12:15" ht="14.25" customHeight="1">
      <c r="L107" s="9"/>
      <c r="N107" s="4" t="s">
        <v>15</v>
      </c>
      <c r="O107" s="4">
        <v>2</v>
      </c>
    </row>
    <row r="108" spans="12:15" ht="14.25" customHeight="1">
      <c r="L108" s="9"/>
      <c r="N108" s="4" t="s">
        <v>16</v>
      </c>
      <c r="O108" s="4">
        <v>1</v>
      </c>
    </row>
    <row r="109" spans="12:15" ht="14.25" customHeight="1">
      <c r="L109" s="9"/>
      <c r="N109" s="4" t="s">
        <v>17</v>
      </c>
      <c r="O109" s="4">
        <v>0</v>
      </c>
    </row>
    <row r="110" spans="12:15" ht="14.25" customHeight="1">
      <c r="L110" s="9"/>
      <c r="N110" s="9" t="s">
        <v>12</v>
      </c>
      <c r="O110" s="4">
        <v>0</v>
      </c>
    </row>
    <row r="111" spans="12:15" ht="14.25" customHeight="1">
      <c r="L111" s="9"/>
      <c r="N111" s="9" t="s">
        <v>13</v>
      </c>
      <c r="O111" s="4">
        <v>2</v>
      </c>
    </row>
    <row r="112" spans="12:15" ht="14.25" customHeight="1">
      <c r="L112" s="9"/>
      <c r="N112" s="9" t="s">
        <v>90</v>
      </c>
      <c r="O112" s="4">
        <v>3</v>
      </c>
    </row>
    <row r="113" spans="12:15" ht="14.25" customHeight="1">
      <c r="L113" s="9"/>
      <c r="N113" s="9" t="s">
        <v>91</v>
      </c>
      <c r="O113" s="4">
        <v>0</v>
      </c>
    </row>
    <row r="114" spans="12:15" ht="14.25" customHeight="1">
      <c r="L114" s="9"/>
      <c r="N114" s="9" t="s">
        <v>12</v>
      </c>
      <c r="O114" s="4">
        <v>0</v>
      </c>
    </row>
    <row r="115" spans="12:15" ht="14.25" customHeight="1">
      <c r="L115" s="9"/>
      <c r="O115" s="4">
        <v>0</v>
      </c>
    </row>
    <row r="116" spans="9:12" ht="14.25" customHeight="1">
      <c r="I116" s="4"/>
      <c r="L116" s="9"/>
    </row>
    <row r="117" spans="14:28" ht="14.25" customHeight="1">
      <c r="N117" s="2" t="s">
        <v>53</v>
      </c>
      <c r="O117" s="20">
        <f>'総括表'!C1</f>
        <v>28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4:26" ht="14.25" customHeight="1"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3:26" ht="14.25" customHeight="1">
      <c r="M119" s="45" t="s">
        <v>48</v>
      </c>
      <c r="N119" s="45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3:26" ht="14.25" customHeight="1">
      <c r="M120" s="11">
        <v>1</v>
      </c>
      <c r="N120" s="9" t="str">
        <f>"平成"&amp;O$117&amp;"年前期"</f>
        <v>平成28年前期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3:26" ht="14.25" customHeight="1">
      <c r="M121" s="11">
        <v>2</v>
      </c>
      <c r="N121" s="9" t="str">
        <f>"平成"&amp;O$117&amp;"年後期"</f>
        <v>平成28年後期</v>
      </c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3:26" ht="14.25" customHeight="1">
      <c r="M122" s="11">
        <v>3</v>
      </c>
      <c r="N122" s="9" t="str">
        <f>"平成"&amp;O$117+1&amp;"年前期"</f>
        <v>平成29年前期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3:26" ht="14.25" customHeight="1">
      <c r="M123" s="11">
        <v>4</v>
      </c>
      <c r="N123" s="9" t="str">
        <f>"平成"&amp;O$117+1&amp;"年後期"</f>
        <v>平成29年後期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3:26" ht="14.25" customHeight="1">
      <c r="M124" s="11">
        <v>5</v>
      </c>
      <c r="N124" s="9" t="str">
        <f>"平成"&amp;O$117+2&amp;"年前期"</f>
        <v>平成30年前期</v>
      </c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3:26" ht="14.25" customHeight="1">
      <c r="M125" s="11">
        <v>6</v>
      </c>
      <c r="N125" s="9" t="str">
        <f>"平成"&amp;O$117+2&amp;"年後期"</f>
        <v>平成30年後期</v>
      </c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3:26" ht="14.25" customHeight="1">
      <c r="M126" s="11">
        <v>7</v>
      </c>
      <c r="N126" s="9" t="str">
        <f>"平成"&amp;O$117+3&amp;"年前期"</f>
        <v>平成31年前期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3:26" ht="14.25" customHeight="1">
      <c r="M127" s="11">
        <v>8</v>
      </c>
      <c r="N127" s="9" t="str">
        <f>"平成"&amp;O$117+3&amp;"年後期"</f>
        <v>平成31年後期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3:14" ht="14.25" customHeight="1">
      <c r="M128" s="11">
        <v>9</v>
      </c>
      <c r="N128" s="9" t="str">
        <f>"平成"&amp;O$117+4&amp;"年前期"</f>
        <v>平成32年前期</v>
      </c>
    </row>
    <row r="129" spans="13:14" ht="14.25" customHeight="1">
      <c r="M129" s="11">
        <v>10</v>
      </c>
      <c r="N129" s="9" t="str">
        <f>"平成"&amp;O$117+4&amp;"年後期"</f>
        <v>平成32年後期</v>
      </c>
    </row>
    <row r="130" spans="13:14" ht="14.25" customHeight="1">
      <c r="M130" s="11">
        <v>11</v>
      </c>
      <c r="N130" s="9" t="str">
        <f>"平成"&amp;O$117+5&amp;"年以降"</f>
        <v>平成33年以降</v>
      </c>
    </row>
    <row r="132" spans="14:26" ht="13.5">
      <c r="N132" s="45" t="s">
        <v>18</v>
      </c>
      <c r="O132" s="45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4:15" ht="13.5">
      <c r="N133" s="9" t="s">
        <v>174</v>
      </c>
      <c r="O133" s="4">
        <v>2</v>
      </c>
    </row>
    <row r="134" spans="14:15" ht="13.5">
      <c r="N134" s="9" t="s">
        <v>175</v>
      </c>
      <c r="O134" s="4">
        <v>2</v>
      </c>
    </row>
    <row r="135" spans="14:15" ht="13.5">
      <c r="N135" s="9" t="s">
        <v>176</v>
      </c>
      <c r="O135" s="4">
        <v>2</v>
      </c>
    </row>
    <row r="136" spans="14:15" ht="13.5">
      <c r="N136" s="9" t="s">
        <v>177</v>
      </c>
      <c r="O136" s="4">
        <v>2</v>
      </c>
    </row>
    <row r="137" spans="14:15" ht="13.5">
      <c r="N137" s="9" t="s">
        <v>178</v>
      </c>
      <c r="O137" s="4">
        <v>2</v>
      </c>
    </row>
    <row r="138" spans="14:15" ht="13.5">
      <c r="N138" s="9" t="s">
        <v>179</v>
      </c>
      <c r="O138" s="4">
        <v>2</v>
      </c>
    </row>
    <row r="139" spans="14:15" ht="13.5">
      <c r="N139" s="9" t="s">
        <v>180</v>
      </c>
      <c r="O139" s="4">
        <v>2</v>
      </c>
    </row>
    <row r="140" spans="14:15" ht="13.5">
      <c r="N140" s="9" t="s">
        <v>181</v>
      </c>
      <c r="O140" s="4">
        <v>2</v>
      </c>
    </row>
    <row r="141" spans="14:15" ht="13.5">
      <c r="N141" s="9" t="s">
        <v>182</v>
      </c>
      <c r="O141" s="4">
        <v>2</v>
      </c>
    </row>
    <row r="142" spans="14:15" ht="13.5">
      <c r="N142" s="9" t="s">
        <v>183</v>
      </c>
      <c r="O142" s="4">
        <v>2</v>
      </c>
    </row>
    <row r="143" spans="14:15" ht="13.5">
      <c r="N143" s="9" t="s">
        <v>184</v>
      </c>
      <c r="O143" s="4">
        <v>2</v>
      </c>
    </row>
    <row r="144" spans="14:15" ht="13.5">
      <c r="N144" s="9" t="s">
        <v>185</v>
      </c>
      <c r="O144" s="4">
        <v>2</v>
      </c>
    </row>
    <row r="145" spans="14:15" ht="13.5">
      <c r="N145" s="9" t="s">
        <v>186</v>
      </c>
      <c r="O145" s="4">
        <v>2</v>
      </c>
    </row>
    <row r="146" spans="14:15" ht="13.5">
      <c r="N146" s="9" t="s">
        <v>187</v>
      </c>
      <c r="O146" s="4">
        <v>2</v>
      </c>
    </row>
    <row r="147" spans="14:15" ht="13.5">
      <c r="N147" s="9" t="s">
        <v>188</v>
      </c>
      <c r="O147" s="4">
        <v>2</v>
      </c>
    </row>
    <row r="148" spans="14:15" ht="13.5">
      <c r="N148" s="9" t="s">
        <v>189</v>
      </c>
      <c r="O148" s="4">
        <v>2</v>
      </c>
    </row>
    <row r="149" spans="14:15" ht="13.5">
      <c r="N149" s="9" t="s">
        <v>190</v>
      </c>
      <c r="O149" s="4">
        <v>2</v>
      </c>
    </row>
    <row r="150" spans="14:15" ht="13.5">
      <c r="N150" s="9" t="s">
        <v>191</v>
      </c>
      <c r="O150" s="4">
        <v>2</v>
      </c>
    </row>
    <row r="151" spans="14:15" ht="13.5">
      <c r="N151" s="9" t="s">
        <v>192</v>
      </c>
      <c r="O151" s="4">
        <v>2</v>
      </c>
    </row>
    <row r="152" spans="14:15" ht="13.5">
      <c r="N152" s="9" t="s">
        <v>193</v>
      </c>
      <c r="O152" s="4">
        <v>2</v>
      </c>
    </row>
    <row r="153" spans="14:15" ht="13.5">
      <c r="N153" s="9" t="s">
        <v>194</v>
      </c>
      <c r="O153" s="4">
        <v>2</v>
      </c>
    </row>
    <row r="154" spans="14:15" ht="13.5">
      <c r="N154" s="9" t="s">
        <v>195</v>
      </c>
      <c r="O154" s="4">
        <v>2</v>
      </c>
    </row>
    <row r="155" spans="14:15" ht="13.5">
      <c r="N155" s="9" t="s">
        <v>196</v>
      </c>
      <c r="O155" s="4">
        <v>2</v>
      </c>
    </row>
    <row r="156" spans="14:15" ht="13.5">
      <c r="N156" s="9" t="s">
        <v>197</v>
      </c>
      <c r="O156" s="4">
        <v>2</v>
      </c>
    </row>
    <row r="157" spans="14:15" ht="13.5">
      <c r="N157" s="9" t="s">
        <v>198</v>
      </c>
      <c r="O157" s="4">
        <v>2</v>
      </c>
    </row>
    <row r="158" spans="14:15" ht="13.5">
      <c r="N158" s="9" t="s">
        <v>199</v>
      </c>
      <c r="O158" s="4">
        <v>2</v>
      </c>
    </row>
    <row r="159" spans="14:15" ht="13.5">
      <c r="N159" s="9" t="s">
        <v>200</v>
      </c>
      <c r="O159" s="4">
        <v>2</v>
      </c>
    </row>
    <row r="160" spans="14:15" ht="13.5">
      <c r="N160" s="9" t="s">
        <v>201</v>
      </c>
      <c r="O160" s="4">
        <v>2</v>
      </c>
    </row>
  </sheetData>
  <sheetProtection sheet="1"/>
  <protectedRanges>
    <protectedRange sqref="D35:D45" name="範囲2"/>
    <protectedRange sqref="G4:H96" name="範囲1"/>
  </protectedRanges>
  <mergeCells count="127">
    <mergeCell ref="C94:D94"/>
    <mergeCell ref="C95:D95"/>
    <mergeCell ref="C32:D32"/>
    <mergeCell ref="C93:D93"/>
    <mergeCell ref="C3:D3"/>
    <mergeCell ref="C46:D46"/>
    <mergeCell ref="C21:D21"/>
    <mergeCell ref="C6:D6"/>
    <mergeCell ref="C16:D16"/>
    <mergeCell ref="C62:D62"/>
    <mergeCell ref="J91:J96"/>
    <mergeCell ref="J46:J54"/>
    <mergeCell ref="J55:J63"/>
    <mergeCell ref="J64:J70"/>
    <mergeCell ref="J71:J76"/>
    <mergeCell ref="C66:D66"/>
    <mergeCell ref="C79:D79"/>
    <mergeCell ref="C82:D82"/>
    <mergeCell ref="C83:D83"/>
    <mergeCell ref="C81:D81"/>
    <mergeCell ref="J77:J90"/>
    <mergeCell ref="K91:K96"/>
    <mergeCell ref="I91:I96"/>
    <mergeCell ref="C89:D89"/>
    <mergeCell ref="C91:D91"/>
    <mergeCell ref="C92:D92"/>
    <mergeCell ref="C84:D84"/>
    <mergeCell ref="C85:D85"/>
    <mergeCell ref="C96:D96"/>
    <mergeCell ref="I77:I90"/>
    <mergeCell ref="A71:A96"/>
    <mergeCell ref="B77:B90"/>
    <mergeCell ref="C87:D87"/>
    <mergeCell ref="C78:D78"/>
    <mergeCell ref="C90:D90"/>
    <mergeCell ref="C75:D75"/>
    <mergeCell ref="C76:D76"/>
    <mergeCell ref="C74:D74"/>
    <mergeCell ref="C72:D72"/>
    <mergeCell ref="C71:D71"/>
    <mergeCell ref="I55:I63"/>
    <mergeCell ref="C56:D56"/>
    <mergeCell ref="C57:D57"/>
    <mergeCell ref="C69:D69"/>
    <mergeCell ref="C68:D68"/>
    <mergeCell ref="C58:D58"/>
    <mergeCell ref="C55:D55"/>
    <mergeCell ref="C59:D59"/>
    <mergeCell ref="C65:D65"/>
    <mergeCell ref="C67:D67"/>
    <mergeCell ref="C63:D63"/>
    <mergeCell ref="C64:D64"/>
    <mergeCell ref="C15:D15"/>
    <mergeCell ref="C28:D28"/>
    <mergeCell ref="C31:D31"/>
    <mergeCell ref="C34:C45"/>
    <mergeCell ref="C24:D24"/>
    <mergeCell ref="A1:K1"/>
    <mergeCell ref="C18:D18"/>
    <mergeCell ref="A3:B3"/>
    <mergeCell ref="K4:K13"/>
    <mergeCell ref="K14:K25"/>
    <mergeCell ref="C61:D61"/>
    <mergeCell ref="A4:A45"/>
    <mergeCell ref="C33:D33"/>
    <mergeCell ref="C30:D30"/>
    <mergeCell ref="B4:B13"/>
    <mergeCell ref="B14:B25"/>
    <mergeCell ref="C7:D7"/>
    <mergeCell ref="C14:D14"/>
    <mergeCell ref="C19:D19"/>
    <mergeCell ref="C4:D4"/>
    <mergeCell ref="C5:D5"/>
    <mergeCell ref="C10:D10"/>
    <mergeCell ref="C20:D20"/>
    <mergeCell ref="C8:D8"/>
    <mergeCell ref="C9:D9"/>
    <mergeCell ref="J4:J13"/>
    <mergeCell ref="J14:J25"/>
    <mergeCell ref="C25:D25"/>
    <mergeCell ref="C12:D12"/>
    <mergeCell ref="C13:D13"/>
    <mergeCell ref="C17:D17"/>
    <mergeCell ref="I4:I13"/>
    <mergeCell ref="C22:D22"/>
    <mergeCell ref="C23:D23"/>
    <mergeCell ref="C11:D11"/>
    <mergeCell ref="J26:J45"/>
    <mergeCell ref="I14:I25"/>
    <mergeCell ref="C47:D47"/>
    <mergeCell ref="K55:K63"/>
    <mergeCell ref="C49:D49"/>
    <mergeCell ref="C50:D50"/>
    <mergeCell ref="C48:D48"/>
    <mergeCell ref="C53:D53"/>
    <mergeCell ref="C54:D54"/>
    <mergeCell ref="C51:D51"/>
    <mergeCell ref="K46:K54"/>
    <mergeCell ref="B91:B96"/>
    <mergeCell ref="K77:K90"/>
    <mergeCell ref="I64:I70"/>
    <mergeCell ref="K64:K70"/>
    <mergeCell ref="K71:K76"/>
    <mergeCell ref="C86:D86"/>
    <mergeCell ref="C88:D88"/>
    <mergeCell ref="B64:B70"/>
    <mergeCell ref="C52:D52"/>
    <mergeCell ref="C77:D77"/>
    <mergeCell ref="C73:D73"/>
    <mergeCell ref="A46:A70"/>
    <mergeCell ref="I71:I76"/>
    <mergeCell ref="I46:I54"/>
    <mergeCell ref="I26:I45"/>
    <mergeCell ref="C29:D29"/>
    <mergeCell ref="C27:D27"/>
    <mergeCell ref="C60:D60"/>
    <mergeCell ref="C70:D70"/>
    <mergeCell ref="B55:B63"/>
    <mergeCell ref="N132:O132"/>
    <mergeCell ref="M119:N119"/>
    <mergeCell ref="A2:K2"/>
    <mergeCell ref="B26:B45"/>
    <mergeCell ref="B46:B54"/>
    <mergeCell ref="B71:B76"/>
    <mergeCell ref="C26:D26"/>
    <mergeCell ref="C80:D80"/>
    <mergeCell ref="K26:K45"/>
  </mergeCells>
  <dataValidations count="4">
    <dataValidation type="list" allowBlank="1" showInputMessage="1" showErrorMessage="1" sqref="H4:H75 H77:H95">
      <formula1>$N$105:$N$111</formula1>
    </dataValidation>
    <dataValidation type="list" allowBlank="1" showInputMessage="1" showErrorMessage="1" sqref="D35:D45">
      <formula1>$N$133:$N$160</formula1>
    </dataValidation>
    <dataValidation type="list" allowBlank="1" showInputMessage="1" showErrorMessage="1" sqref="H96 H76">
      <formula1>$N$112:$N$114</formula1>
    </dataValidation>
    <dataValidation type="list" allowBlank="1" showInputMessage="1" showErrorMessage="1" sqref="G4:G96">
      <formula1>$N$120:$N$130</formula1>
    </dataValidation>
  </dataValidations>
  <printOptions horizontalCentered="1" verticalCentered="1"/>
  <pageMargins left="0.3937007874015748" right="0.3937007874015748" top="0.1968503937007874" bottom="0.1968503937007874" header="0.1968503937007874" footer="0.3937007874015748"/>
  <pageSetup fitToHeight="2" horizontalDpi="600" verticalDpi="600" orientation="portrait" paperSize="9" scale="65" r:id="rId1"/>
  <rowBreaks count="1" manualBreakCount="1">
    <brk id="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M2"/>
    </sheetView>
  </sheetViews>
  <sheetFormatPr defaultColWidth="9.00390625" defaultRowHeight="13.5"/>
  <cols>
    <col min="1" max="1" width="10.75390625" style="0" customWidth="1"/>
    <col min="2" max="2" width="6.75390625" style="0" bestFit="1" customWidth="1"/>
    <col min="3" max="13" width="6.375" style="0" customWidth="1"/>
  </cols>
  <sheetData>
    <row r="1" spans="2:13" ht="13.5">
      <c r="B1" s="35" t="s">
        <v>70</v>
      </c>
      <c r="C1" s="37">
        <v>28</v>
      </c>
      <c r="D1" s="36" t="s">
        <v>48</v>
      </c>
      <c r="J1" s="73">
        <f ca="1">NOW()</f>
        <v>42461.527413194446</v>
      </c>
      <c r="K1" s="73"/>
      <c r="L1" s="73"/>
      <c r="M1" s="73"/>
    </row>
    <row r="2" spans="1:13" ht="30" customHeight="1">
      <c r="A2" s="71" t="s">
        <v>82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9.5" customHeight="1" thickBot="1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30" customHeight="1">
      <c r="A4" s="63" t="s">
        <v>62</v>
      </c>
      <c r="B4" s="64"/>
      <c r="C4" s="74" t="s">
        <v>88</v>
      </c>
      <c r="D4" s="75"/>
      <c r="E4" s="75"/>
      <c r="F4" s="75"/>
      <c r="G4" s="75"/>
      <c r="H4" s="75"/>
      <c r="I4" s="75"/>
      <c r="J4" s="75"/>
      <c r="K4" s="75"/>
      <c r="L4" s="64"/>
      <c r="M4" s="76"/>
    </row>
    <row r="5" spans="1:13" ht="30" customHeight="1">
      <c r="A5" s="65"/>
      <c r="B5" s="66"/>
      <c r="C5" s="81" t="s">
        <v>54</v>
      </c>
      <c r="D5" s="53"/>
      <c r="E5" s="53" t="s">
        <v>55</v>
      </c>
      <c r="F5" s="53"/>
      <c r="G5" s="53" t="s">
        <v>56</v>
      </c>
      <c r="H5" s="53"/>
      <c r="I5" s="53" t="s">
        <v>57</v>
      </c>
      <c r="J5" s="53"/>
      <c r="K5" s="77"/>
      <c r="L5" s="78"/>
      <c r="M5" s="79" t="s">
        <v>66</v>
      </c>
    </row>
    <row r="6" spans="1:13" ht="30" customHeight="1" thickBot="1">
      <c r="A6" s="67"/>
      <c r="B6" s="68"/>
      <c r="C6" s="23" t="s">
        <v>58</v>
      </c>
      <c r="D6" s="21" t="s">
        <v>59</v>
      </c>
      <c r="E6" s="21" t="s">
        <v>58</v>
      </c>
      <c r="F6" s="21" t="s">
        <v>59</v>
      </c>
      <c r="G6" s="21" t="s">
        <v>58</v>
      </c>
      <c r="H6" s="21" t="s">
        <v>59</v>
      </c>
      <c r="I6" s="21" t="s">
        <v>58</v>
      </c>
      <c r="J6" s="21" t="s">
        <v>59</v>
      </c>
      <c r="K6" s="21" t="s">
        <v>58</v>
      </c>
      <c r="L6" s="22" t="s">
        <v>59</v>
      </c>
      <c r="M6" s="80"/>
    </row>
    <row r="7" spans="1:13" ht="37.5" customHeight="1">
      <c r="A7" s="61" t="s">
        <v>67</v>
      </c>
      <c r="B7" s="24" t="s">
        <v>60</v>
      </c>
      <c r="C7" s="25">
        <f>IF(C$27&gt;$J$1,"",SUM(チェックシート!$P$4:P13))</f>
      </c>
      <c r="D7" s="26">
        <f>IF(D$27&gt;$J$1,"",SUM(チェックシート!$P$4:Q13))</f>
      </c>
      <c r="E7" s="26">
        <f>IF(E$27&gt;$J$1,"",SUM(チェックシート!$P$4:R13))</f>
      </c>
      <c r="F7" s="26">
        <f>IF(F$27&gt;$J$1,"",SUM(チェックシート!$P$4:S13))</f>
      </c>
      <c r="G7" s="26">
        <f>IF(G$27&gt;$J$1,"",SUM(チェックシート!$P$4:T13))</f>
      </c>
      <c r="H7" s="26">
        <f>IF(H$27&gt;$J$1,"",SUM(チェックシート!$P$4:U13))</f>
      </c>
      <c r="I7" s="26">
        <f>IF(I$27&gt;$J$1,"",SUM(チェックシート!$P$4:V13))</f>
      </c>
      <c r="J7" s="26">
        <f>IF(J$27&gt;$J$1,"",SUM(チェックシート!$P$4:W13))</f>
      </c>
      <c r="K7" s="26">
        <f>IF(K$27&gt;$J$1,"",SUM(チェックシート!$P$4:X13))</f>
      </c>
      <c r="L7" s="32">
        <f>IF(L$27&gt;$J$1,"",SUM(チェックシート!$P$4:Y13))</f>
      </c>
      <c r="M7" s="27">
        <f>IF(M$27&gt;$J$1,"",SUM(チェックシート!$P$4:Z13))</f>
      </c>
    </row>
    <row r="8" spans="1:13" ht="37.5" customHeight="1" thickBot="1">
      <c r="A8" s="62"/>
      <c r="B8" s="28" t="s">
        <v>61</v>
      </c>
      <c r="C8" s="29">
        <f>IF(C$27&gt;$J$1,"",SUM(チェックシート!$AA$4:AA13))</f>
      </c>
      <c r="D8" s="30">
        <f>IF(D$27&gt;$J$1,"",SUM(チェックシート!$AA$4:AB13))</f>
      </c>
      <c r="E8" s="30">
        <f>IF(E$27&gt;$J$1,"",SUM(チェックシート!$AA$4:AC13))</f>
      </c>
      <c r="F8" s="30">
        <f>IF(F$27&gt;$J$1,"",SUM(チェックシート!$AA$4:AD13))</f>
      </c>
      <c r="G8" s="30">
        <f>IF(G$27&gt;$J$1,"",SUM(チェックシート!$AA$4:AE13))</f>
      </c>
      <c r="H8" s="30">
        <f>IF(H$27&gt;$J$1,"",SUM(チェックシート!$AA$4:AF13))</f>
      </c>
      <c r="I8" s="30">
        <f>IF(I$27&gt;$J$1,"",SUM(チェックシート!$AA$4:AG13))</f>
      </c>
      <c r="J8" s="30">
        <f>IF(J$27&gt;$J$1,"",SUM(チェックシート!$AA$4:AH13))</f>
      </c>
      <c r="K8" s="30">
        <f>IF(K$27&gt;$J$1,"",SUM(チェックシート!$AA$4:AI13))</f>
      </c>
      <c r="L8" s="33">
        <f>IF(L$27&gt;$J$1,"",SUM(チェックシート!$AA$4:AJ13))</f>
      </c>
      <c r="M8" s="31">
        <f>IF(M$27&gt;$J$1,"",SUM(チェックシート!$AA$4:AK13))</f>
      </c>
    </row>
    <row r="9" spans="1:13" ht="37.5" customHeight="1">
      <c r="A9" s="61" t="s">
        <v>63</v>
      </c>
      <c r="B9" s="24" t="s">
        <v>60</v>
      </c>
      <c r="C9" s="25">
        <f>IF(C$27&gt;$J$1,"",SUM(チェックシート!$P$14:P25))</f>
      </c>
      <c r="D9" s="26">
        <f>IF(D$27&gt;$J$1,"",SUM(チェックシート!$P$14:Q25))</f>
      </c>
      <c r="E9" s="26">
        <f>IF(E$27&gt;$J$1,"",SUM(チェックシート!$P$14:R25))</f>
      </c>
      <c r="F9" s="26">
        <f>IF(F$27&gt;$J$1,"",SUM(チェックシート!$P$14:S25))</f>
      </c>
      <c r="G9" s="26">
        <f>IF(G$27&gt;$J$1,"",SUM(チェックシート!$P$14:T25))</f>
      </c>
      <c r="H9" s="26">
        <f>IF(H$27&gt;$J$1,"",SUM(チェックシート!$P$14:U25))</f>
      </c>
      <c r="I9" s="26">
        <f>IF(I$27&gt;$J$1,"",SUM(チェックシート!$P$14:V25))</f>
      </c>
      <c r="J9" s="26">
        <f>IF(J$27&gt;$J$1,"",SUM(チェックシート!$P$14:W25))</f>
      </c>
      <c r="K9" s="26">
        <f>IF(K$27&gt;$J$1,"",SUM(チェックシート!$P$14:X25))</f>
      </c>
      <c r="L9" s="32">
        <f>IF(L$27&gt;$J$1,"",SUM(チェックシート!$P$14:Y25))</f>
      </c>
      <c r="M9" s="27">
        <f>IF(M$27&gt;$J$1,"",SUM(チェックシート!$P$14:Z25))</f>
      </c>
    </row>
    <row r="10" spans="1:13" ht="37.5" customHeight="1" thickBot="1">
      <c r="A10" s="62"/>
      <c r="B10" s="28" t="s">
        <v>61</v>
      </c>
      <c r="C10" s="29">
        <f>IF(C$27&gt;$J$1,"",SUM(チェックシート!$AA$14:AA25))</f>
      </c>
      <c r="D10" s="30">
        <f>IF(D$27&gt;$J$1,"",SUM(チェックシート!$AA$14:AB25))</f>
      </c>
      <c r="E10" s="30">
        <f>IF(E$27&gt;$J$1,"",SUM(チェックシート!$AA$14:AC25))</f>
      </c>
      <c r="F10" s="30">
        <f>IF(F$27&gt;$J$1,"",SUM(チェックシート!$AA$14:AD25))</f>
      </c>
      <c r="G10" s="30">
        <f>IF(G$27&gt;$J$1,"",SUM(チェックシート!$AA$14:AE25))</f>
      </c>
      <c r="H10" s="30">
        <f>IF(H$27&gt;$J$1,"",SUM(チェックシート!$AA$14:AF25))</f>
      </c>
      <c r="I10" s="30">
        <f>IF(I$27&gt;$J$1,"",SUM(チェックシート!$AA$14:AG25))</f>
      </c>
      <c r="J10" s="30">
        <f>IF(J$27&gt;$J$1,"",SUM(チェックシート!$AA$14:AH25))</f>
      </c>
      <c r="K10" s="30">
        <f>IF(K$27&gt;$J$1,"",SUM(チェックシート!$AA$14:AI25))</f>
      </c>
      <c r="L10" s="33">
        <f>IF(L$27&gt;$J$1,"",SUM(チェックシート!$AA$14:AJ25))</f>
      </c>
      <c r="M10" s="31">
        <f>IF(M$27&gt;$J$1,"",SUM(チェックシート!$AA$14:AK25))</f>
      </c>
    </row>
    <row r="11" spans="1:13" ht="37.5" customHeight="1">
      <c r="A11" s="69" t="s">
        <v>85</v>
      </c>
      <c r="B11" s="24" t="s">
        <v>60</v>
      </c>
      <c r="C11" s="25">
        <f>IF(C$27&gt;$J$1,"",SUM(チェックシート!$P$26:P45))</f>
      </c>
      <c r="D11" s="26">
        <f>IF(D$27&gt;$J$1,"",SUM(チェックシート!$P$26:Q45))</f>
      </c>
      <c r="E11" s="26">
        <f>IF(E$27&gt;$J$1,"",SUM(チェックシート!$P$26:R45))</f>
      </c>
      <c r="F11" s="26">
        <f>IF(F$27&gt;$J$1,"",SUM(チェックシート!$P$26:S45))</f>
      </c>
      <c r="G11" s="26">
        <f>IF(G$27&gt;$J$1,"",SUM(チェックシート!$P$26:T45))</f>
      </c>
      <c r="H11" s="26">
        <f>IF(H$27&gt;$J$1,"",SUM(チェックシート!$P$26:U45))</f>
      </c>
      <c r="I11" s="26">
        <f>IF(I$27&gt;$J$1,"",SUM(チェックシート!$P$26:V45))</f>
      </c>
      <c r="J11" s="26">
        <f>IF(J$27&gt;$J$1,"",SUM(チェックシート!$P$26:W45))</f>
      </c>
      <c r="K11" s="26">
        <f>IF(K$27&gt;$J$1,"",SUM(チェックシート!$P$26:X45))</f>
      </c>
      <c r="L11" s="32">
        <f>IF(L$27&gt;$J$1,"",SUM(チェックシート!$P$26:Y45))</f>
      </c>
      <c r="M11" s="27">
        <f>IF(M$27&gt;$J$1,"",SUM(チェックシート!$P$26:Z45))</f>
      </c>
    </row>
    <row r="12" spans="1:13" ht="37.5" customHeight="1" thickBot="1">
      <c r="A12" s="70"/>
      <c r="B12" s="28" t="s">
        <v>61</v>
      </c>
      <c r="C12" s="29">
        <f>IF(C$27&gt;$J$1,"",SUM(チェックシート!$AA$26:AA45))</f>
      </c>
      <c r="D12" s="30">
        <f>IF(D$27&gt;$J$1,"",SUM(チェックシート!$AA$26:AB45))</f>
      </c>
      <c r="E12" s="30">
        <f>IF(E$27&gt;$J$1,"",SUM(チェックシート!$AA$26:AC45))</f>
      </c>
      <c r="F12" s="30">
        <f>IF(F$27&gt;$J$1,"",SUM(チェックシート!$AA$26:AD45))</f>
      </c>
      <c r="G12" s="30">
        <f>IF(G$27&gt;$J$1,"",SUM(チェックシート!$AA$26:AE45))</f>
      </c>
      <c r="H12" s="30">
        <f>IF(H$27&gt;$J$1,"",SUM(チェックシート!$AA$26:AF45))</f>
      </c>
      <c r="I12" s="30">
        <f>IF(I$27&gt;$J$1,"",SUM(チェックシート!$AA$26:AG45))</f>
      </c>
      <c r="J12" s="30">
        <f>IF(J$27&gt;$J$1,"",SUM(チェックシート!$AA$26:AH45))</f>
      </c>
      <c r="K12" s="30">
        <f>IF(K$27&gt;$J$1,"",SUM(チェックシート!$AA$26:AI45))</f>
      </c>
      <c r="L12" s="33">
        <f>IF(L$27&gt;$J$1,"",SUM(チェックシート!$AA$26:AJ45))</f>
      </c>
      <c r="M12" s="31">
        <f>IF(M$27&gt;$J$1,"",SUM(チェックシート!$AA$26:AK45))</f>
      </c>
    </row>
    <row r="13" spans="1:13" ht="37.5" customHeight="1">
      <c r="A13" s="61" t="s">
        <v>68</v>
      </c>
      <c r="B13" s="24" t="s">
        <v>60</v>
      </c>
      <c r="C13" s="25">
        <f>IF(C$27&gt;$J$1,"",SUM(チェックシート!$P$46:P54))</f>
      </c>
      <c r="D13" s="26">
        <f>IF(D$27&gt;$J$1,"",SUM(チェックシート!$P$46:Q54))</f>
      </c>
      <c r="E13" s="26">
        <f>IF(E$27&gt;$J$1,"",SUM(チェックシート!$P$46:R54))</f>
      </c>
      <c r="F13" s="26">
        <f>IF(F$27&gt;$J$1,"",SUM(チェックシート!$P$46:S54))</f>
      </c>
      <c r="G13" s="26">
        <f>IF(G$27&gt;$J$1,"",SUM(チェックシート!$P$46:T54))</f>
      </c>
      <c r="H13" s="26">
        <f>IF(H$27&gt;$J$1,"",SUM(チェックシート!$P$46:U54))</f>
      </c>
      <c r="I13" s="26">
        <f>IF(I$27&gt;$J$1,"",SUM(チェックシート!$P$46:V54))</f>
      </c>
      <c r="J13" s="26">
        <f>IF(J$27&gt;$J$1,"",SUM(チェックシート!$P$46:W54))</f>
      </c>
      <c r="K13" s="26">
        <f>IF(K$27&gt;$J$1,"",SUM(チェックシート!$P$46:X54))</f>
      </c>
      <c r="L13" s="32">
        <f>IF(L$27&gt;$J$1,"",SUM(チェックシート!$P$46:Y54))</f>
      </c>
      <c r="M13" s="27">
        <f>IF(M$27&gt;$J$1,"",SUM(チェックシート!$P$46:Z54))</f>
      </c>
    </row>
    <row r="14" spans="1:13" ht="37.5" customHeight="1" thickBot="1">
      <c r="A14" s="62"/>
      <c r="B14" s="28" t="s">
        <v>61</v>
      </c>
      <c r="C14" s="29">
        <f>IF(C$27&gt;$J$1,"",SUM(チェックシート!$AA$46:AA54))</f>
      </c>
      <c r="D14" s="30">
        <f>IF(D$27&gt;$J$1,"",SUM(チェックシート!$AA$46:AB54))</f>
      </c>
      <c r="E14" s="30">
        <f>IF(E$27&gt;$J$1,"",SUM(チェックシート!$AA$46:AC54))</f>
      </c>
      <c r="F14" s="30">
        <f>IF(F$27&gt;$J$1,"",SUM(チェックシート!$AA$46:AD54))</f>
      </c>
      <c r="G14" s="30">
        <f>IF(G$27&gt;$J$1,"",SUM(チェックシート!$AA$46:AE54))</f>
      </c>
      <c r="H14" s="30">
        <f>IF(H$27&gt;$J$1,"",SUM(チェックシート!$AA$46:AF54))</f>
      </c>
      <c r="I14" s="30">
        <f>IF(I$27&gt;$J$1,"",SUM(チェックシート!$AA$46:AG54))</f>
      </c>
      <c r="J14" s="30">
        <f>IF(J$27&gt;$J$1,"",SUM(チェックシート!$AA$46:AH54))</f>
      </c>
      <c r="K14" s="30">
        <f>IF(K$27&gt;$J$1,"",SUM(チェックシート!$AA$46:AI54))</f>
      </c>
      <c r="L14" s="33">
        <f>IF(L$27&gt;$J$1,"",SUM(チェックシート!$AA$46:AJ54))</f>
      </c>
      <c r="M14" s="31">
        <f>IF(M$27&gt;$J$1,"",SUM(チェックシート!$AA$46:AK54))</f>
      </c>
    </row>
    <row r="15" spans="1:13" ht="37.5" customHeight="1">
      <c r="A15" s="61" t="s">
        <v>64</v>
      </c>
      <c r="B15" s="24" t="s">
        <v>60</v>
      </c>
      <c r="C15" s="25">
        <f>IF(C$27&gt;$J$1,"",SUM(チェックシート!$P$55:P63))</f>
      </c>
      <c r="D15" s="26">
        <f>IF(D$27&gt;$J$1,"",SUM(チェックシート!$P$55:Q63))</f>
      </c>
      <c r="E15" s="26">
        <f>IF(E$27&gt;$J$1,"",SUM(チェックシート!$P$55:R63))</f>
      </c>
      <c r="F15" s="26">
        <f>IF(F$27&gt;$J$1,"",SUM(チェックシート!$P$55:S63))</f>
      </c>
      <c r="G15" s="26">
        <f>IF(G$27&gt;$J$1,"",SUM(チェックシート!$P$55:T63))</f>
      </c>
      <c r="H15" s="26">
        <f>IF(H$27&gt;$J$1,"",SUM(チェックシート!$P$55:U63))</f>
      </c>
      <c r="I15" s="26">
        <f>IF(I$27&gt;$J$1,"",SUM(チェックシート!$P$55:V63))</f>
      </c>
      <c r="J15" s="26">
        <f>IF(J$27&gt;$J$1,"",SUM(チェックシート!$P$55:W63))</f>
      </c>
      <c r="K15" s="26">
        <f>IF(K$27&gt;$J$1,"",SUM(チェックシート!$P$55:X63))</f>
      </c>
      <c r="L15" s="32">
        <f>IF(L$27&gt;$J$1,"",SUM(チェックシート!$P$55:Y63))</f>
      </c>
      <c r="M15" s="27">
        <f>IF(M$27&gt;$J$1,"",SUM(チェックシート!$P$55:Z63))</f>
      </c>
    </row>
    <row r="16" spans="1:13" ht="37.5" customHeight="1" thickBot="1">
      <c r="A16" s="62"/>
      <c r="B16" s="28" t="s">
        <v>61</v>
      </c>
      <c r="C16" s="29">
        <f>IF(C$27&gt;$J$1,"",SUM(チェックシート!$AA$55:AA63))</f>
      </c>
      <c r="D16" s="30">
        <f>IF(D$27&gt;$J$1,"",SUM(チェックシート!$AA$55:AB63))</f>
      </c>
      <c r="E16" s="30">
        <f>IF(E$27&gt;$J$1,"",SUM(チェックシート!$AA$55:AC63))</f>
      </c>
      <c r="F16" s="30">
        <f>IF(F$27&gt;$J$1,"",SUM(チェックシート!$AA$55:AD63))</f>
      </c>
      <c r="G16" s="30">
        <f>IF(G$27&gt;$J$1,"",SUM(チェックシート!$AA$55:AE63))</f>
      </c>
      <c r="H16" s="30">
        <f>IF(H$27&gt;$J$1,"",SUM(チェックシート!$AA$55:AF63))</f>
      </c>
      <c r="I16" s="30">
        <f>IF(I$27&gt;$J$1,"",SUM(チェックシート!$AA$55:AG63))</f>
      </c>
      <c r="J16" s="30">
        <f>IF(J$27&gt;$J$1,"",SUM(チェックシート!$AA$55:AH63))</f>
      </c>
      <c r="K16" s="30">
        <f>IF(K$27&gt;$J$1,"",SUM(チェックシート!$AA$55:AI63))</f>
      </c>
      <c r="L16" s="33">
        <f>IF(L$27&gt;$J$1,"",SUM(チェックシート!$AA$55:AJ63))</f>
      </c>
      <c r="M16" s="31">
        <f>IF(M$27&gt;$J$1,"",SUM(チェックシート!$AA$55:AK63))</f>
      </c>
    </row>
    <row r="17" spans="1:13" ht="37.5" customHeight="1">
      <c r="A17" s="61" t="s">
        <v>79</v>
      </c>
      <c r="B17" s="24" t="s">
        <v>60</v>
      </c>
      <c r="C17" s="25">
        <f>IF(C$27&gt;$J$1,"",SUM(チェックシート!$P$64:P70))</f>
      </c>
      <c r="D17" s="26">
        <f>IF(D$27&gt;$J$1,"",SUM(チェックシート!$P$64:Q70))</f>
      </c>
      <c r="E17" s="26">
        <f>IF(E$27&gt;$J$1,"",SUM(チェックシート!$P$64:R70))</f>
      </c>
      <c r="F17" s="26">
        <f>IF(F$27&gt;$J$1,"",SUM(チェックシート!$P$64:S70))</f>
      </c>
      <c r="G17" s="26">
        <f>IF(G$27&gt;$J$1,"",SUM(チェックシート!$P$64:T70))</f>
      </c>
      <c r="H17" s="26">
        <f>IF(H$27&gt;$J$1,"",SUM(チェックシート!$P$64:U70))</f>
      </c>
      <c r="I17" s="26">
        <f>IF(I$27&gt;$J$1,"",SUM(チェックシート!$P$64:V70))</f>
      </c>
      <c r="J17" s="26">
        <f>IF(J$27&gt;$J$1,"",SUM(チェックシート!$P$64:W70))</f>
      </c>
      <c r="K17" s="26">
        <f>IF(K$27&gt;$J$1,"",SUM(チェックシート!$P$64:X70))</f>
      </c>
      <c r="L17" s="32">
        <f>IF(L$27&gt;$J$1,"",SUM(チェックシート!$P$64:Y70))</f>
      </c>
      <c r="M17" s="27">
        <f>IF(M$27&gt;$J$1,"",SUM(チェックシート!$P$64:Z70))</f>
      </c>
    </row>
    <row r="18" spans="1:13" ht="37.5" customHeight="1" thickBot="1">
      <c r="A18" s="62"/>
      <c r="B18" s="28" t="s">
        <v>61</v>
      </c>
      <c r="C18" s="29">
        <f>IF(C$27&gt;$J$1,"",SUM(チェックシート!$AA$64:AA70))</f>
      </c>
      <c r="D18" s="30">
        <f>IF(D$27&gt;$J$1,"",SUM(チェックシート!$AA$64:AB70))</f>
      </c>
      <c r="E18" s="30">
        <f>IF(E$27&gt;$J$1,"",SUM(チェックシート!$AA$64:AC70))</f>
      </c>
      <c r="F18" s="30">
        <f>IF(F$27&gt;$J$1,"",SUM(チェックシート!$AA$64:AD70))</f>
      </c>
      <c r="G18" s="30">
        <f>IF(G$27&gt;$J$1,"",SUM(チェックシート!$AA$64:AE70))</f>
      </c>
      <c r="H18" s="30">
        <f>IF(H$27&gt;$J$1,"",SUM(チェックシート!$AA$64:AF70))</f>
      </c>
      <c r="I18" s="30">
        <f>IF(I$27&gt;$J$1,"",SUM(チェックシート!$AA$64:AG70))</f>
      </c>
      <c r="J18" s="30">
        <f>IF(J$27&gt;$J$1,"",SUM(チェックシート!$AA$64:AH70))</f>
      </c>
      <c r="K18" s="30">
        <f>IF(K$27&gt;$J$1,"",SUM(チェックシート!$AA$64:AI70))</f>
      </c>
      <c r="L18" s="33">
        <f>IF(L$27&gt;$J$1,"",SUM(チェックシート!$AA$64:AJ70))</f>
      </c>
      <c r="M18" s="31">
        <f>IF(M$27&gt;$J$1,"",SUM(チェックシート!$AA$64:AK70))</f>
      </c>
    </row>
    <row r="19" spans="1:13" ht="37.5" customHeight="1">
      <c r="A19" s="61" t="s">
        <v>69</v>
      </c>
      <c r="B19" s="24" t="s">
        <v>60</v>
      </c>
      <c r="C19" s="25">
        <f>IF(C$27&gt;$J$1,"",SUM(チェックシート!$P$71:P76))</f>
      </c>
      <c r="D19" s="26">
        <f>IF(D$27&gt;$J$1,"",SUM(チェックシート!$P$71:Q76))</f>
      </c>
      <c r="E19" s="26">
        <f>IF(E$27&gt;$J$1,"",SUM(チェックシート!$P$71:R76))</f>
      </c>
      <c r="F19" s="26">
        <f>IF(F$27&gt;$J$1,"",SUM(チェックシート!$P$71:S76))</f>
      </c>
      <c r="G19" s="26">
        <f>IF(G$27&gt;$J$1,"",SUM(チェックシート!$P$71:T76))</f>
      </c>
      <c r="H19" s="26">
        <f>IF(H$27&gt;$J$1,"",SUM(チェックシート!$P$71:U76))</f>
      </c>
      <c r="I19" s="26">
        <f>IF(I$27&gt;$J$1,"",SUM(チェックシート!$P$71:V76))</f>
      </c>
      <c r="J19" s="26">
        <f>IF(J$27&gt;$J$1,"",SUM(チェックシート!$P$71:W76))</f>
      </c>
      <c r="K19" s="26">
        <f>IF(K$27&gt;$J$1,"",SUM(チェックシート!$P$71:X76))</f>
      </c>
      <c r="L19" s="32">
        <f>IF(L$27&gt;$J$1,"",SUM(チェックシート!$P$71:Y76))</f>
      </c>
      <c r="M19" s="27">
        <f>IF(M$27&gt;$J$1,"",SUM(チェックシート!$P$71:Z76))</f>
      </c>
    </row>
    <row r="20" spans="1:13" ht="37.5" customHeight="1" thickBot="1">
      <c r="A20" s="62"/>
      <c r="B20" s="28" t="s">
        <v>61</v>
      </c>
      <c r="C20" s="29">
        <f>IF(C$27&gt;$J$1,"",SUM(チェックシート!$AA$71:AA76))</f>
      </c>
      <c r="D20" s="30">
        <f>IF(D$27&gt;$J$1,"",SUM(チェックシート!$AA$71:AB76))</f>
      </c>
      <c r="E20" s="30">
        <f>IF(E$27&gt;$J$1,"",SUM(チェックシート!$AA$71:AC76))</f>
      </c>
      <c r="F20" s="30">
        <f>IF(F$27&gt;$J$1,"",SUM(チェックシート!$AA$71:AD76))</f>
      </c>
      <c r="G20" s="30">
        <f>IF(G$27&gt;$J$1,"",SUM(チェックシート!$AA$71:AE76))</f>
      </c>
      <c r="H20" s="30">
        <f>IF(H$27&gt;$J$1,"",SUM(チェックシート!$AA$71:AF76))</f>
      </c>
      <c r="I20" s="30">
        <f>IF(I$27&gt;$J$1,"",SUM(チェックシート!$AA$71:AG76))</f>
      </c>
      <c r="J20" s="30">
        <f>IF(J$27&gt;$J$1,"",SUM(チェックシート!$AA$71:AH76))</f>
      </c>
      <c r="K20" s="30">
        <f>IF(K$27&gt;$J$1,"",SUM(チェックシート!$AA$71:AI76))</f>
      </c>
      <c r="L20" s="33">
        <f>IF(L$27&gt;$J$1,"",SUM(チェックシート!$AA$71:AJ76))</f>
      </c>
      <c r="M20" s="31">
        <f>IF(M$27&gt;$J$1,"",SUM(チェックシート!$AA$71:AK76))</f>
      </c>
    </row>
    <row r="21" spans="1:13" ht="37.5" customHeight="1">
      <c r="A21" s="61" t="s">
        <v>65</v>
      </c>
      <c r="B21" s="24" t="s">
        <v>60</v>
      </c>
      <c r="C21" s="25">
        <f>IF(C$27&gt;$J$1,"",SUM(チェックシート!$P$77:P90))</f>
      </c>
      <c r="D21" s="26">
        <f>IF(D$27&gt;$J$1,"",SUM(チェックシート!$P$77:Q90))</f>
      </c>
      <c r="E21" s="26">
        <f>IF(E$27&gt;$J$1,"",SUM(チェックシート!$P$77:R90))</f>
      </c>
      <c r="F21" s="26">
        <f>IF(F$27&gt;$J$1,"",SUM(チェックシート!$P$77:S90))</f>
      </c>
      <c r="G21" s="26">
        <f>IF(G$27&gt;$J$1,"",SUM(チェックシート!$P$77:T90))</f>
      </c>
      <c r="H21" s="26">
        <f>IF(H$27&gt;$J$1,"",SUM(チェックシート!$P$77:U90))</f>
      </c>
      <c r="I21" s="26">
        <f>IF(I$27&gt;$J$1,"",SUM(チェックシート!$P$77:V90))</f>
      </c>
      <c r="J21" s="26">
        <f>IF(J$27&gt;$J$1,"",SUM(チェックシート!$P$77:W90))</f>
      </c>
      <c r="K21" s="26">
        <f>IF(K$27&gt;$J$1,"",SUM(チェックシート!$P$77:X90))</f>
      </c>
      <c r="L21" s="32">
        <f>IF(L$27&gt;$J$1,"",SUM(チェックシート!$P$77:Y90))</f>
      </c>
      <c r="M21" s="27">
        <f>IF(M$27&gt;$J$1,"",SUM(チェックシート!$P$77:Z90))</f>
      </c>
    </row>
    <row r="22" spans="1:13" ht="37.5" customHeight="1" thickBot="1">
      <c r="A22" s="62"/>
      <c r="B22" s="28" t="s">
        <v>61</v>
      </c>
      <c r="C22" s="29">
        <f>IF(C$27&gt;$J$1,"",SUM(チェックシート!$AA$77:AA90))</f>
      </c>
      <c r="D22" s="30">
        <f>IF(D$27&gt;$J$1,"",SUM(チェックシート!$AA$77:AB90))</f>
      </c>
      <c r="E22" s="30">
        <f>IF(E$27&gt;$J$1,"",SUM(チェックシート!$AA$77:AC90))</f>
      </c>
      <c r="F22" s="30">
        <f>IF(F$27&gt;$J$1,"",SUM(チェックシート!$AA$77:AD90))</f>
      </c>
      <c r="G22" s="30">
        <f>IF(G$27&gt;$J$1,"",SUM(チェックシート!$AA$77:AE90))</f>
      </c>
      <c r="H22" s="30">
        <f>IF(H$27&gt;$J$1,"",SUM(チェックシート!$AA$77:AF90))</f>
      </c>
      <c r="I22" s="30">
        <f>IF(I$27&gt;$J$1,"",SUM(チェックシート!$AA$77:AG90))</f>
      </c>
      <c r="J22" s="30">
        <f>IF(J$27&gt;$J$1,"",SUM(チェックシート!$AA$77:AH90))</f>
      </c>
      <c r="K22" s="30">
        <f>IF(K$27&gt;$J$1,"",SUM(チェックシート!$AA$77:AI90))</f>
      </c>
      <c r="L22" s="33">
        <f>IF(L$27&gt;$J$1,"",SUM(チェックシート!$AA$77:AJ90))</f>
      </c>
      <c r="M22" s="31">
        <f>IF(M$27&gt;$J$1,"",SUM(チェックシート!$AA$77:AK90))</f>
      </c>
    </row>
    <row r="23" spans="1:13" ht="37.5" customHeight="1">
      <c r="A23" s="61" t="s">
        <v>86</v>
      </c>
      <c r="B23" s="24" t="s">
        <v>60</v>
      </c>
      <c r="C23" s="25">
        <f>IF(C$27&gt;$J$1,"",SUM(チェックシート!$P$91:P96))</f>
      </c>
      <c r="D23" s="26">
        <f>IF(D$27&gt;$J$1,"",SUM(チェックシート!$P$91:Q96))</f>
      </c>
      <c r="E23" s="26">
        <f>IF(E$27&gt;$J$1,"",SUM(チェックシート!$P$91:R96))</f>
      </c>
      <c r="F23" s="26">
        <f>IF(F$27&gt;$J$1,"",SUM(チェックシート!$P$91:S96))</f>
      </c>
      <c r="G23" s="26">
        <f>IF(G$27&gt;$J$1,"",SUM(チェックシート!$P$91:T96))</f>
      </c>
      <c r="H23" s="26">
        <f>IF(H$27&gt;$J$1,"",SUM(チェックシート!$P$91:U96))</f>
      </c>
      <c r="I23" s="26">
        <f>IF(I$27&gt;$J$1,"",SUM(チェックシート!$P$91:V96))</f>
      </c>
      <c r="J23" s="26">
        <f>IF(J$27&gt;$J$1,"",SUM(チェックシート!$P$91:W96))</f>
      </c>
      <c r="K23" s="26">
        <f>IF(K$27&gt;$J$1,"",SUM(チェックシート!$P$91:X96))</f>
      </c>
      <c r="L23" s="32">
        <f>IF(L$27&gt;$J$1,"",SUM(チェックシート!$P$91:Y96))</f>
      </c>
      <c r="M23" s="27">
        <f>IF(M$27&gt;$J$1,"",SUM(チェックシート!$P$91:Z96))</f>
      </c>
    </row>
    <row r="24" spans="1:13" ht="37.5" customHeight="1" thickBot="1">
      <c r="A24" s="62"/>
      <c r="B24" s="28" t="s">
        <v>61</v>
      </c>
      <c r="C24" s="29">
        <f>IF(C$27&gt;$J$1,"",SUM(チェックシート!$AA91:AA$96))</f>
      </c>
      <c r="D24" s="30">
        <f>IF(D$27&gt;$J$1,"",SUM(チェックシート!$AA91:AB$96))</f>
      </c>
      <c r="E24" s="30">
        <f>IF(E$27&gt;$J$1,"",SUM(チェックシート!$AA91:AC$96))</f>
      </c>
      <c r="F24" s="30">
        <f>IF(F$27&gt;$J$1,"",SUM(チェックシート!$AA91:AD$96))</f>
      </c>
      <c r="G24" s="30">
        <f>IF(G$27&gt;$J$1,"",SUM(チェックシート!$AA91:AE$96))</f>
      </c>
      <c r="H24" s="30">
        <f>IF(H$27&gt;$J$1,"",SUM(チェックシート!$AA91:AF$96))</f>
      </c>
      <c r="I24" s="30">
        <f>IF(I$27&gt;$J$1,"",SUM(チェックシート!$AA91:AG$96))</f>
      </c>
      <c r="J24" s="30">
        <f>IF(J$27&gt;$J$1,"",SUM(チェックシート!$AA91:AH$96))</f>
      </c>
      <c r="K24" s="30">
        <f>IF(K$27&gt;$J$1,"",SUM(チェックシート!$AA91:AI$96))</f>
      </c>
      <c r="L24" s="33">
        <f>IF(L$27&gt;$J$1,"",SUM(チェックシート!$AA91:AJ$96))</f>
      </c>
      <c r="M24" s="31">
        <f>IF(M$27&gt;$J$1,"",SUM(チェックシート!$AA91:AK$96))</f>
      </c>
    </row>
    <row r="25" spans="3:13" ht="13.5" hidden="1">
      <c r="C25" s="4">
        <f>C1+1988</f>
        <v>2016</v>
      </c>
      <c r="D25" s="4">
        <f>C25+1</f>
        <v>2017</v>
      </c>
      <c r="E25" s="4">
        <f>D25</f>
        <v>2017</v>
      </c>
      <c r="F25" s="4">
        <f>E25+1</f>
        <v>2018</v>
      </c>
      <c r="G25" s="4">
        <f>F25</f>
        <v>2018</v>
      </c>
      <c r="H25" s="4">
        <f>G25+1</f>
        <v>2019</v>
      </c>
      <c r="I25" s="4">
        <f>H25</f>
        <v>2019</v>
      </c>
      <c r="J25" s="4">
        <f>I25+1</f>
        <v>2020</v>
      </c>
      <c r="K25" s="4">
        <f>J25</f>
        <v>2020</v>
      </c>
      <c r="L25" s="4">
        <f>K25+1</f>
        <v>2021</v>
      </c>
      <c r="M25" s="4">
        <f>L25</f>
        <v>2021</v>
      </c>
    </row>
    <row r="26" spans="3:13" ht="13.5" hidden="1">
      <c r="C26" s="4">
        <v>9</v>
      </c>
      <c r="D26" s="4">
        <v>3</v>
      </c>
      <c r="E26" s="4">
        <v>9</v>
      </c>
      <c r="F26" s="4">
        <v>3</v>
      </c>
      <c r="G26" s="4">
        <v>9</v>
      </c>
      <c r="H26" s="4">
        <v>3</v>
      </c>
      <c r="I26" s="4">
        <v>9</v>
      </c>
      <c r="J26" s="4">
        <v>3</v>
      </c>
      <c r="K26" s="4">
        <v>9</v>
      </c>
      <c r="L26" s="4">
        <v>3</v>
      </c>
      <c r="M26" s="4">
        <v>9</v>
      </c>
    </row>
    <row r="27" spans="3:13" ht="13.5" hidden="1">
      <c r="C27" s="34">
        <f>DATE(C25,C26,1)</f>
        <v>42614</v>
      </c>
      <c r="D27" s="34">
        <f aca="true" t="shared" si="0" ref="D27:M27">DATE(D25,D26,1)</f>
        <v>42795</v>
      </c>
      <c r="E27" s="34">
        <f t="shared" si="0"/>
        <v>42979</v>
      </c>
      <c r="F27" s="34">
        <f t="shared" si="0"/>
        <v>43160</v>
      </c>
      <c r="G27" s="34">
        <f t="shared" si="0"/>
        <v>43344</v>
      </c>
      <c r="H27" s="34">
        <f t="shared" si="0"/>
        <v>43525</v>
      </c>
      <c r="I27" s="34">
        <f t="shared" si="0"/>
        <v>43709</v>
      </c>
      <c r="J27" s="34">
        <f t="shared" si="0"/>
        <v>43891</v>
      </c>
      <c r="K27" s="34">
        <f t="shared" si="0"/>
        <v>44075</v>
      </c>
      <c r="L27" s="34">
        <f t="shared" si="0"/>
        <v>44256</v>
      </c>
      <c r="M27" s="34">
        <f t="shared" si="0"/>
        <v>44440</v>
      </c>
    </row>
  </sheetData>
  <sheetProtection sheet="1"/>
  <mergeCells count="20">
    <mergeCell ref="A2:M2"/>
    <mergeCell ref="A3:M3"/>
    <mergeCell ref="J1:M1"/>
    <mergeCell ref="E5:F5"/>
    <mergeCell ref="G5:H5"/>
    <mergeCell ref="I5:J5"/>
    <mergeCell ref="C4:M4"/>
    <mergeCell ref="K5:L5"/>
    <mergeCell ref="M5:M6"/>
    <mergeCell ref="C5:D5"/>
    <mergeCell ref="A17:A18"/>
    <mergeCell ref="A19:A20"/>
    <mergeCell ref="A23:A24"/>
    <mergeCell ref="A21:A22"/>
    <mergeCell ref="A4:B6"/>
    <mergeCell ref="A15:A16"/>
    <mergeCell ref="A7:A8"/>
    <mergeCell ref="A9:A10"/>
    <mergeCell ref="A11:A12"/>
    <mergeCell ref="A13:A14"/>
  </mergeCells>
  <printOptions horizontalCentered="1" verticalCentered="1"/>
  <pageMargins left="0.3937007874015748" right="0.3937007874015748" top="0.5118110236220472" bottom="0.5118110236220472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2.50390625" style="0" bestFit="1" customWidth="1"/>
    <col min="2" max="2" width="7.875" style="0" bestFit="1" customWidth="1"/>
    <col min="3" max="3" width="6.125" style="0" bestFit="1" customWidth="1"/>
    <col min="4" max="4" width="6.25390625" style="0" customWidth="1"/>
    <col min="5" max="26" width="3.75390625" style="0" customWidth="1"/>
    <col min="27" max="37" width="5.50390625" style="0" bestFit="1" customWidth="1"/>
  </cols>
  <sheetData>
    <row r="1" spans="1:37" ht="19.5" customHeight="1">
      <c r="A1" s="45" t="s">
        <v>83</v>
      </c>
      <c r="B1" s="45" t="s">
        <v>92</v>
      </c>
      <c r="C1" s="82" t="s">
        <v>50</v>
      </c>
      <c r="D1" s="82" t="s">
        <v>47</v>
      </c>
      <c r="E1" s="83" t="s">
        <v>93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 t="s">
        <v>95</v>
      </c>
      <c r="Q1" s="82"/>
      <c r="R1" s="82"/>
      <c r="S1" s="82"/>
      <c r="T1" s="82"/>
      <c r="U1" s="82"/>
      <c r="V1" s="82"/>
      <c r="W1" s="82"/>
      <c r="X1" s="82"/>
      <c r="Y1" s="82"/>
      <c r="Z1" s="82"/>
      <c r="AA1" s="82" t="s">
        <v>94</v>
      </c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ht="19.5" customHeight="1">
      <c r="A2" s="45"/>
      <c r="B2" s="45"/>
      <c r="C2" s="82"/>
      <c r="D2" s="82"/>
      <c r="E2" s="17">
        <f>チェックシート!P3</f>
        <v>1</v>
      </c>
      <c r="F2" s="17">
        <f>チェックシート!Q3</f>
        <v>2</v>
      </c>
      <c r="G2" s="17">
        <f>チェックシート!R3</f>
        <v>3</v>
      </c>
      <c r="H2" s="17">
        <f>チェックシート!S3</f>
        <v>4</v>
      </c>
      <c r="I2" s="17">
        <f>チェックシート!T3</f>
        <v>5</v>
      </c>
      <c r="J2" s="17">
        <f>チェックシート!U3</f>
        <v>6</v>
      </c>
      <c r="K2" s="17">
        <f>チェックシート!V3</f>
        <v>7</v>
      </c>
      <c r="L2" s="17">
        <f>チェックシート!W3</f>
        <v>8</v>
      </c>
      <c r="M2" s="17">
        <f>チェックシート!X3</f>
        <v>9</v>
      </c>
      <c r="N2" s="17">
        <f>チェックシート!Y3</f>
        <v>10</v>
      </c>
      <c r="O2" s="17">
        <f>チェックシート!Z3</f>
        <v>11</v>
      </c>
      <c r="P2" s="17">
        <f aca="true" t="shared" si="0" ref="P2:Z2">E2</f>
        <v>1</v>
      </c>
      <c r="Q2" s="17">
        <f t="shared" si="0"/>
        <v>2</v>
      </c>
      <c r="R2" s="17">
        <f t="shared" si="0"/>
        <v>3</v>
      </c>
      <c r="S2" s="17">
        <f t="shared" si="0"/>
        <v>4</v>
      </c>
      <c r="T2" s="17">
        <f t="shared" si="0"/>
        <v>5</v>
      </c>
      <c r="U2" s="17">
        <f t="shared" si="0"/>
        <v>6</v>
      </c>
      <c r="V2" s="17">
        <f t="shared" si="0"/>
        <v>7</v>
      </c>
      <c r="W2" s="17">
        <f t="shared" si="0"/>
        <v>8</v>
      </c>
      <c r="X2" s="17">
        <f t="shared" si="0"/>
        <v>9</v>
      </c>
      <c r="Y2" s="17">
        <f t="shared" si="0"/>
        <v>10</v>
      </c>
      <c r="Z2" s="17">
        <f t="shared" si="0"/>
        <v>11</v>
      </c>
      <c r="AA2" s="17">
        <f aca="true" t="shared" si="1" ref="AA2:AK2">E2</f>
        <v>1</v>
      </c>
      <c r="AB2" s="17">
        <f t="shared" si="1"/>
        <v>2</v>
      </c>
      <c r="AC2" s="17">
        <f t="shared" si="1"/>
        <v>3</v>
      </c>
      <c r="AD2" s="17">
        <f t="shared" si="1"/>
        <v>4</v>
      </c>
      <c r="AE2" s="17">
        <f t="shared" si="1"/>
        <v>5</v>
      </c>
      <c r="AF2" s="17">
        <f t="shared" si="1"/>
        <v>6</v>
      </c>
      <c r="AG2" s="17">
        <f t="shared" si="1"/>
        <v>7</v>
      </c>
      <c r="AH2" s="17">
        <f t="shared" si="1"/>
        <v>8</v>
      </c>
      <c r="AI2" s="17">
        <f t="shared" si="1"/>
        <v>9</v>
      </c>
      <c r="AJ2" s="17">
        <f t="shared" si="1"/>
        <v>10</v>
      </c>
      <c r="AK2" s="17">
        <f t="shared" si="1"/>
        <v>11</v>
      </c>
    </row>
    <row r="3" spans="1:37" ht="13.5">
      <c r="A3" s="4" t="s">
        <v>41</v>
      </c>
      <c r="B3" s="4">
        <f>SUM(チェックシート!N4:N13)</f>
        <v>0</v>
      </c>
      <c r="C3" s="4">
        <f>SUM(チェックシート!M4:M13)</f>
        <v>0</v>
      </c>
      <c r="D3" s="41" t="e">
        <f aca="true" t="shared" si="2" ref="D3:D11">C3/B3</f>
        <v>#DIV/0!</v>
      </c>
      <c r="E3" s="11">
        <f>SUM(チェックシート!$P4:P13)</f>
        <v>0</v>
      </c>
      <c r="F3" s="11">
        <f>SUM(チェックシート!$P4:Q13)</f>
        <v>0</v>
      </c>
      <c r="G3" s="11">
        <f>SUM(チェックシート!$P4:R13)</f>
        <v>0</v>
      </c>
      <c r="H3" s="11">
        <f>SUM(チェックシート!$P4:S13)</f>
        <v>0</v>
      </c>
      <c r="I3" s="11">
        <f>SUM(チェックシート!$P4:T13)</f>
        <v>0</v>
      </c>
      <c r="J3" s="11">
        <f>SUM(チェックシート!$P4:U13)</f>
        <v>0</v>
      </c>
      <c r="K3" s="11">
        <f>SUM(チェックシート!$P4:V13)</f>
        <v>0</v>
      </c>
      <c r="L3" s="11">
        <f>SUM(チェックシート!$P4:W13)</f>
        <v>0</v>
      </c>
      <c r="M3" s="11">
        <f>SUM(チェックシート!$P4:X13)</f>
        <v>0</v>
      </c>
      <c r="N3" s="11">
        <f>SUM(チェックシート!$P4:Y13)</f>
        <v>0</v>
      </c>
      <c r="O3" s="11">
        <f>SUM(チェックシート!$P4:Z13)</f>
        <v>0</v>
      </c>
      <c r="P3" s="4">
        <f>SUM(チェックシート!$AA4:AA13)</f>
        <v>0</v>
      </c>
      <c r="Q3" s="4">
        <f>SUM(チェックシート!AB4:AB13)</f>
        <v>0</v>
      </c>
      <c r="R3" s="4">
        <f>SUM(チェックシート!AC4:AC13)</f>
        <v>0</v>
      </c>
      <c r="S3" s="4">
        <f>SUM(チェックシート!AD4:AD13)</f>
        <v>0</v>
      </c>
      <c r="T3" s="4">
        <f>SUM(チェックシート!AE4:AE13)</f>
        <v>0</v>
      </c>
      <c r="U3" s="4">
        <f>SUM(チェックシート!AF4:AF13)</f>
        <v>0</v>
      </c>
      <c r="V3" s="4">
        <f>SUM(チェックシート!AG4:AG13)</f>
        <v>0</v>
      </c>
      <c r="W3" s="4">
        <f>SUM(チェックシート!AH4:AH13)</f>
        <v>0</v>
      </c>
      <c r="X3" s="4">
        <f>SUM(チェックシート!AI4:AI13)</f>
        <v>0</v>
      </c>
      <c r="Y3" s="4">
        <f>SUM(チェックシート!AJ4:AJ13)</f>
        <v>0</v>
      </c>
      <c r="Z3" s="4">
        <f>SUM(チェックシート!AK4:AK13)</f>
        <v>0</v>
      </c>
      <c r="AA3" s="39">
        <f>IF(E3=0,0,SUM($P3:P3)/E3)</f>
        <v>0</v>
      </c>
      <c r="AB3" s="39">
        <f>IF(F3=0,0,SUM($P3:Q3)/F3)</f>
        <v>0</v>
      </c>
      <c r="AC3" s="39">
        <f>IF(G3=0,0,SUM($P3:R3)/G3)</f>
        <v>0</v>
      </c>
      <c r="AD3" s="39">
        <f>IF(H3=0,0,SUM($P3:S3)/H3)</f>
        <v>0</v>
      </c>
      <c r="AE3" s="39">
        <f>IF(I3=0,0,SUM($P3:T3)/I3)</f>
        <v>0</v>
      </c>
      <c r="AF3" s="39">
        <f>IF(J3=0,0,SUM($P3:U3)/J3)</f>
        <v>0</v>
      </c>
      <c r="AG3" s="39">
        <f>IF(K3=0,0,SUM($P3:V3)/K3)</f>
        <v>0</v>
      </c>
      <c r="AH3" s="39">
        <f>IF(L3=0,0,SUM($P3:W3)/L3)</f>
        <v>0</v>
      </c>
      <c r="AI3" s="39">
        <f>IF(M3=0,0,SUM($P3:X3)/M3)</f>
        <v>0</v>
      </c>
      <c r="AJ3" s="39">
        <f>IF(N3=0,0,SUM($P3:Y3)/N3)</f>
        <v>0</v>
      </c>
      <c r="AK3" s="39">
        <f>IF(O3=0,0,SUM($P3:Z3)/O3)</f>
        <v>0</v>
      </c>
    </row>
    <row r="4" spans="1:37" ht="13.5">
      <c r="A4" s="4" t="s">
        <v>42</v>
      </c>
      <c r="B4" s="4">
        <f>SUM(チェックシート!N14:N25)</f>
        <v>0</v>
      </c>
      <c r="C4" s="4">
        <f>SUM(チェックシート!M14:M25)</f>
        <v>0</v>
      </c>
      <c r="D4" s="41" t="e">
        <f t="shared" si="2"/>
        <v>#DIV/0!</v>
      </c>
      <c r="E4" s="11">
        <f>SUM(チェックシート!$P14:P25)</f>
        <v>0</v>
      </c>
      <c r="F4" s="11">
        <f>SUM(チェックシート!$P14:Q25)</f>
        <v>0</v>
      </c>
      <c r="G4" s="11">
        <f>SUM(チェックシート!$P14:R25)</f>
        <v>0</v>
      </c>
      <c r="H4" s="11">
        <f>SUM(チェックシート!$P14:S25)</f>
        <v>0</v>
      </c>
      <c r="I4" s="11">
        <f>SUM(チェックシート!$P14:T25)</f>
        <v>0</v>
      </c>
      <c r="J4" s="11">
        <f>SUM(チェックシート!$P14:U25)</f>
        <v>0</v>
      </c>
      <c r="K4" s="11">
        <f>SUM(チェックシート!$P14:V25)</f>
        <v>0</v>
      </c>
      <c r="L4" s="11">
        <f>SUM(チェックシート!$P14:W25)</f>
        <v>0</v>
      </c>
      <c r="M4" s="11">
        <f>SUM(チェックシート!$P14:X25)</f>
        <v>0</v>
      </c>
      <c r="N4" s="11">
        <f>SUM(チェックシート!$P14:Y25)</f>
        <v>0</v>
      </c>
      <c r="O4" s="11">
        <f>SUM(チェックシート!$P14:Z25)</f>
        <v>0</v>
      </c>
      <c r="P4" s="4">
        <f>SUM(チェックシート!$AA14:AA25)</f>
        <v>0</v>
      </c>
      <c r="Q4" s="4">
        <f>SUM(チェックシート!AB14:AB25)</f>
        <v>0</v>
      </c>
      <c r="R4" s="4">
        <f>SUM(チェックシート!AC14:AC25)</f>
        <v>0</v>
      </c>
      <c r="S4" s="4">
        <f>SUM(チェックシート!AD14:AD25)</f>
        <v>0</v>
      </c>
      <c r="T4" s="4">
        <f>SUM(チェックシート!AE14:AE25)</f>
        <v>0</v>
      </c>
      <c r="U4" s="4">
        <f>SUM(チェックシート!AF14:AF25)</f>
        <v>0</v>
      </c>
      <c r="V4" s="4">
        <f>SUM(チェックシート!AG14:AG25)</f>
        <v>0</v>
      </c>
      <c r="W4" s="4">
        <f>SUM(チェックシート!AH14:AH25)</f>
        <v>0</v>
      </c>
      <c r="X4" s="4">
        <f>SUM(チェックシート!AI14:AI25)</f>
        <v>0</v>
      </c>
      <c r="Y4" s="4">
        <f>SUM(チェックシート!AJ14:AJ25)</f>
        <v>0</v>
      </c>
      <c r="Z4" s="4">
        <f>SUM(チェックシート!AK14:AK25)</f>
        <v>0</v>
      </c>
      <c r="AA4" s="39">
        <f>IF(E4=0,0,SUM($P4:P4)/E4)</f>
        <v>0</v>
      </c>
      <c r="AB4" s="39">
        <f>IF(F4=0,0,SUM($P4:Q4)/F4)</f>
        <v>0</v>
      </c>
      <c r="AC4" s="39">
        <f>IF(G4=0,0,SUM($P4:R4)/G4)</f>
        <v>0</v>
      </c>
      <c r="AD4" s="39">
        <f>IF(H4=0,0,SUM($P4:S4)/H4)</f>
        <v>0</v>
      </c>
      <c r="AE4" s="39">
        <f>IF(I4=0,0,SUM($P4:T4)/I4)</f>
        <v>0</v>
      </c>
      <c r="AF4" s="39">
        <f>IF(J4=0,0,SUM($P4:U4)/J4)</f>
        <v>0</v>
      </c>
      <c r="AG4" s="39">
        <f>IF(K4=0,0,SUM($P4:V4)/K4)</f>
        <v>0</v>
      </c>
      <c r="AH4" s="39">
        <f>IF(L4=0,0,SUM($P4:W4)/L4)</f>
        <v>0</v>
      </c>
      <c r="AI4" s="39">
        <f>IF(M4=0,0,SUM($P4:X4)/M4)</f>
        <v>0</v>
      </c>
      <c r="AJ4" s="39">
        <f>IF(N4=0,0,SUM($P4:Y4)/N4)</f>
        <v>0</v>
      </c>
      <c r="AK4" s="39">
        <f>IF(O4=0,0,SUM($P4:Z4)/O4)</f>
        <v>0</v>
      </c>
    </row>
    <row r="5" spans="1:37" ht="13.5">
      <c r="A5" s="4" t="s">
        <v>84</v>
      </c>
      <c r="B5" s="4">
        <f>SUM(チェックシート!N26:N45)</f>
        <v>0</v>
      </c>
      <c r="C5" s="4">
        <f>SUM(チェックシート!M26:M45)</f>
        <v>0</v>
      </c>
      <c r="D5" s="41" t="e">
        <f t="shared" si="2"/>
        <v>#DIV/0!</v>
      </c>
      <c r="E5" s="11">
        <f>SUM(チェックシート!$P26:P45)</f>
        <v>0</v>
      </c>
      <c r="F5" s="11">
        <f>SUM(チェックシート!$P26:Q45)</f>
        <v>0</v>
      </c>
      <c r="G5" s="11">
        <f>SUM(チェックシート!$P26:R45)</f>
        <v>0</v>
      </c>
      <c r="H5" s="11">
        <f>SUM(チェックシート!$P26:S45)</f>
        <v>0</v>
      </c>
      <c r="I5" s="11">
        <f>SUM(チェックシート!$P26:T45)</f>
        <v>0</v>
      </c>
      <c r="J5" s="11">
        <f>SUM(チェックシート!$P26:U45)</f>
        <v>0</v>
      </c>
      <c r="K5" s="11">
        <f>SUM(チェックシート!$P26:V45)</f>
        <v>0</v>
      </c>
      <c r="L5" s="11">
        <f>SUM(チェックシート!$P26:W45)</f>
        <v>0</v>
      </c>
      <c r="M5" s="11">
        <f>SUM(チェックシート!$P26:X45)</f>
        <v>0</v>
      </c>
      <c r="N5" s="11">
        <f>SUM(チェックシート!$P26:Y45)</f>
        <v>0</v>
      </c>
      <c r="O5" s="11">
        <f>SUM(チェックシート!$P26:Z45)</f>
        <v>0</v>
      </c>
      <c r="P5" s="4">
        <f>SUM(チェックシート!$AA26:AA45)</f>
        <v>0</v>
      </c>
      <c r="Q5" s="4">
        <f>SUM(チェックシート!AB26:AB45)</f>
        <v>0</v>
      </c>
      <c r="R5" s="4">
        <f>SUM(チェックシート!AC26:AC45)</f>
        <v>0</v>
      </c>
      <c r="S5" s="4">
        <f>SUM(チェックシート!AD26:AD45)</f>
        <v>0</v>
      </c>
      <c r="T5" s="4">
        <f>SUM(チェックシート!AE26:AE45)</f>
        <v>0</v>
      </c>
      <c r="U5" s="4">
        <f>SUM(チェックシート!AF26:AF45)</f>
        <v>0</v>
      </c>
      <c r="V5" s="4">
        <f>SUM(チェックシート!AG26:AG45)</f>
        <v>0</v>
      </c>
      <c r="W5" s="4">
        <f>SUM(チェックシート!AH26:AH45)</f>
        <v>0</v>
      </c>
      <c r="X5" s="4">
        <f>SUM(チェックシート!AI26:AI45)</f>
        <v>0</v>
      </c>
      <c r="Y5" s="4">
        <f>SUM(チェックシート!AJ26:AJ45)</f>
        <v>0</v>
      </c>
      <c r="Z5" s="4">
        <f>SUM(チェックシート!AK26:AK45)</f>
        <v>0</v>
      </c>
      <c r="AA5" s="39">
        <f>IF(E5=0,0,SUM($P5:P5)/E5)</f>
        <v>0</v>
      </c>
      <c r="AB5" s="39">
        <f>IF(F5=0,0,SUM($P5:Q5)/F5)</f>
        <v>0</v>
      </c>
      <c r="AC5" s="39">
        <f>IF(G5=0,0,SUM($P5:R5)/G5)</f>
        <v>0</v>
      </c>
      <c r="AD5" s="39">
        <f>IF(H5=0,0,SUM($P5:S5)/H5)</f>
        <v>0</v>
      </c>
      <c r="AE5" s="39">
        <f>IF(I5=0,0,SUM($P5:T5)/I5)</f>
        <v>0</v>
      </c>
      <c r="AF5" s="39">
        <f>IF(J5=0,0,SUM($P5:U5)/J5)</f>
        <v>0</v>
      </c>
      <c r="AG5" s="39">
        <f>IF(K5=0,0,SUM($P5:V5)/K5)</f>
        <v>0</v>
      </c>
      <c r="AH5" s="39">
        <f>IF(L5=0,0,SUM($P5:W5)/L5)</f>
        <v>0</v>
      </c>
      <c r="AI5" s="39">
        <f>IF(M5=0,0,SUM($P5:X5)/M5)</f>
        <v>0</v>
      </c>
      <c r="AJ5" s="39">
        <f>IF(N5=0,0,SUM($P5:Y5)/N5)</f>
        <v>0</v>
      </c>
      <c r="AK5" s="39">
        <f>IF(O5=0,0,SUM($P5:Z5)/O5)</f>
        <v>0</v>
      </c>
    </row>
    <row r="6" spans="1:37" ht="13.5">
      <c r="A6" s="4" t="s">
        <v>51</v>
      </c>
      <c r="B6" s="4">
        <f>SUM(チェックシート!N46:N54)</f>
        <v>0</v>
      </c>
      <c r="C6" s="4">
        <f>SUM(チェックシート!M46:M54)</f>
        <v>0</v>
      </c>
      <c r="D6" s="41" t="e">
        <f t="shared" si="2"/>
        <v>#DIV/0!</v>
      </c>
      <c r="E6" s="11">
        <f>SUM(チェックシート!$P46:P54)</f>
        <v>0</v>
      </c>
      <c r="F6" s="11">
        <f>SUM(チェックシート!$P46:Q54)</f>
        <v>0</v>
      </c>
      <c r="G6" s="11">
        <f>SUM(チェックシート!$P46:R54)</f>
        <v>0</v>
      </c>
      <c r="H6" s="11">
        <f>SUM(チェックシート!$P46:S54)</f>
        <v>0</v>
      </c>
      <c r="I6" s="11">
        <f>SUM(チェックシート!$P46:T54)</f>
        <v>0</v>
      </c>
      <c r="J6" s="11">
        <f>SUM(チェックシート!$P46:U54)</f>
        <v>0</v>
      </c>
      <c r="K6" s="11">
        <f>SUM(チェックシート!$P46:V54)</f>
        <v>0</v>
      </c>
      <c r="L6" s="11">
        <f>SUM(チェックシート!$P46:W54)</f>
        <v>0</v>
      </c>
      <c r="M6" s="11">
        <f>SUM(チェックシート!$P46:X54)</f>
        <v>0</v>
      </c>
      <c r="N6" s="11">
        <f>SUM(チェックシート!$P46:Y54)</f>
        <v>0</v>
      </c>
      <c r="O6" s="11">
        <f>SUM(チェックシート!$P46:Z54)</f>
        <v>0</v>
      </c>
      <c r="P6" s="4">
        <f>SUM(チェックシート!$AA46:AA54)</f>
        <v>0</v>
      </c>
      <c r="Q6" s="4">
        <f>SUM(チェックシート!AB46:AB54)</f>
        <v>0</v>
      </c>
      <c r="R6" s="4">
        <f>SUM(チェックシート!AC46:AC54)</f>
        <v>0</v>
      </c>
      <c r="S6" s="4">
        <f>SUM(チェックシート!AD46:AD54)</f>
        <v>0</v>
      </c>
      <c r="T6" s="4">
        <f>SUM(チェックシート!AE46:AE54)</f>
        <v>0</v>
      </c>
      <c r="U6" s="4">
        <f>SUM(チェックシート!AF46:AF54)</f>
        <v>0</v>
      </c>
      <c r="V6" s="4">
        <f>SUM(チェックシート!AG46:AG54)</f>
        <v>0</v>
      </c>
      <c r="W6" s="4">
        <f>SUM(チェックシート!AH46:AH54)</f>
        <v>0</v>
      </c>
      <c r="X6" s="4">
        <f>SUM(チェックシート!AI46:AI54)</f>
        <v>0</v>
      </c>
      <c r="Y6" s="4">
        <f>SUM(チェックシート!AJ46:AJ54)</f>
        <v>0</v>
      </c>
      <c r="Z6" s="4">
        <f>SUM(チェックシート!AK46:AK54)</f>
        <v>0</v>
      </c>
      <c r="AA6" s="39">
        <f>IF(E6=0,0,SUM($P6:P6)/E6)</f>
        <v>0</v>
      </c>
      <c r="AB6" s="39">
        <f>IF(F6=0,0,SUM($P6:Q6)/F6)</f>
        <v>0</v>
      </c>
      <c r="AC6" s="39">
        <f>IF(G6=0,0,SUM($P6:R6)/G6)</f>
        <v>0</v>
      </c>
      <c r="AD6" s="39">
        <f>IF(H6=0,0,SUM($P6:S6)/H6)</f>
        <v>0</v>
      </c>
      <c r="AE6" s="39">
        <f>IF(I6=0,0,SUM($P6:T6)/I6)</f>
        <v>0</v>
      </c>
      <c r="AF6" s="39">
        <f>IF(J6=0,0,SUM($P6:U6)/J6)</f>
        <v>0</v>
      </c>
      <c r="AG6" s="39">
        <f>IF(K6=0,0,SUM($P6:V6)/K6)</f>
        <v>0</v>
      </c>
      <c r="AH6" s="39">
        <f>IF(L6=0,0,SUM($P6:W6)/L6)</f>
        <v>0</v>
      </c>
      <c r="AI6" s="39">
        <f>IF(M6=0,0,SUM($P6:X6)/M6)</f>
        <v>0</v>
      </c>
      <c r="AJ6" s="39">
        <f>IF(N6=0,0,SUM($P6:Y6)/N6)</f>
        <v>0</v>
      </c>
      <c r="AK6" s="39">
        <f>IF(O6=0,0,SUM($P6:Z6)/O6)</f>
        <v>0</v>
      </c>
    </row>
    <row r="7" spans="1:37" ht="13.5">
      <c r="A7" s="4" t="s">
        <v>43</v>
      </c>
      <c r="B7" s="4">
        <f>SUM(チェックシート!N55:N63)</f>
        <v>0</v>
      </c>
      <c r="C7" s="4">
        <f>SUM(チェックシート!M55:M63)</f>
        <v>0</v>
      </c>
      <c r="D7" s="41" t="e">
        <f t="shared" si="2"/>
        <v>#DIV/0!</v>
      </c>
      <c r="E7" s="11">
        <f>SUM(チェックシート!$P55:P63)</f>
        <v>0</v>
      </c>
      <c r="F7" s="11">
        <f>SUM(チェックシート!$P55:Q63)</f>
        <v>0</v>
      </c>
      <c r="G7" s="11">
        <f>SUM(チェックシート!$P55:R63)</f>
        <v>0</v>
      </c>
      <c r="H7" s="11">
        <f>SUM(チェックシート!$P55:S63)</f>
        <v>0</v>
      </c>
      <c r="I7" s="11">
        <f>SUM(チェックシート!$P55:T63)</f>
        <v>0</v>
      </c>
      <c r="J7" s="11">
        <f>SUM(チェックシート!$P55:U63)</f>
        <v>0</v>
      </c>
      <c r="K7" s="11">
        <f>SUM(チェックシート!$P55:V63)</f>
        <v>0</v>
      </c>
      <c r="L7" s="11">
        <f>SUM(チェックシート!$P55:W63)</f>
        <v>0</v>
      </c>
      <c r="M7" s="11">
        <f>SUM(チェックシート!$P55:X63)</f>
        <v>0</v>
      </c>
      <c r="N7" s="11">
        <f>SUM(チェックシート!$P55:Y63)</f>
        <v>0</v>
      </c>
      <c r="O7" s="11">
        <f>SUM(チェックシート!$P55:Z63)</f>
        <v>0</v>
      </c>
      <c r="P7" s="4">
        <f>SUM(チェックシート!$AA55:AA63)</f>
        <v>0</v>
      </c>
      <c r="Q7" s="4">
        <f>SUM(チェックシート!AB55:AB63)</f>
        <v>0</v>
      </c>
      <c r="R7" s="4">
        <f>SUM(チェックシート!AC55:AC63)</f>
        <v>0</v>
      </c>
      <c r="S7" s="4">
        <f>SUM(チェックシート!AD55:AD63)</f>
        <v>0</v>
      </c>
      <c r="T7" s="4">
        <f>SUM(チェックシート!AE55:AE63)</f>
        <v>0</v>
      </c>
      <c r="U7" s="4">
        <f>SUM(チェックシート!AF55:AF63)</f>
        <v>0</v>
      </c>
      <c r="V7" s="4">
        <f>SUM(チェックシート!AG55:AG63)</f>
        <v>0</v>
      </c>
      <c r="W7" s="4">
        <f>SUM(チェックシート!AH55:AH63)</f>
        <v>0</v>
      </c>
      <c r="X7" s="4">
        <f>SUM(チェックシート!AI55:AI63)</f>
        <v>0</v>
      </c>
      <c r="Y7" s="4">
        <f>SUM(チェックシート!AJ55:AJ63)</f>
        <v>0</v>
      </c>
      <c r="Z7" s="4">
        <f>SUM(チェックシート!AK55:AK63)</f>
        <v>0</v>
      </c>
      <c r="AA7" s="39">
        <f>IF(E7=0,0,SUM($P7:P7)/E7)</f>
        <v>0</v>
      </c>
      <c r="AB7" s="39">
        <f>IF(F7=0,0,SUM($P7:Q7)/F7)</f>
        <v>0</v>
      </c>
      <c r="AC7" s="39">
        <f>IF(G7=0,0,SUM($P7:R7)/G7)</f>
        <v>0</v>
      </c>
      <c r="AD7" s="39">
        <f>IF(H7=0,0,SUM($P7:S7)/H7)</f>
        <v>0</v>
      </c>
      <c r="AE7" s="39">
        <f>IF(I7=0,0,SUM($P7:T7)/I7)</f>
        <v>0</v>
      </c>
      <c r="AF7" s="39">
        <f>IF(J7=0,0,SUM($P7:U7)/J7)</f>
        <v>0</v>
      </c>
      <c r="AG7" s="39">
        <f>IF(K7=0,0,SUM($P7:V7)/K7)</f>
        <v>0</v>
      </c>
      <c r="AH7" s="39">
        <f>IF(L7=0,0,SUM($P7:W7)/L7)</f>
        <v>0</v>
      </c>
      <c r="AI7" s="39">
        <f>IF(M7=0,0,SUM($P7:X7)/M7)</f>
        <v>0</v>
      </c>
      <c r="AJ7" s="39">
        <f>IF(N7=0,0,SUM($P7:Y7)/N7)</f>
        <v>0</v>
      </c>
      <c r="AK7" s="39">
        <f>IF(O7=0,0,SUM($P7:Z7)/O7)</f>
        <v>0</v>
      </c>
    </row>
    <row r="8" spans="1:37" ht="13.5">
      <c r="A8" s="4" t="s">
        <v>80</v>
      </c>
      <c r="B8" s="4">
        <f>SUM(チェックシート!N64:N70)</f>
        <v>0</v>
      </c>
      <c r="C8" s="4">
        <f>SUM(チェックシート!M64:M70)</f>
        <v>0</v>
      </c>
      <c r="D8" s="41" t="e">
        <f t="shared" si="2"/>
        <v>#DIV/0!</v>
      </c>
      <c r="E8" s="11">
        <f>SUM(チェックシート!$P64:P70)</f>
        <v>0</v>
      </c>
      <c r="F8" s="11">
        <f>SUM(チェックシート!$P64:Q70)</f>
        <v>0</v>
      </c>
      <c r="G8" s="11">
        <f>SUM(チェックシート!$P64:R70)</f>
        <v>0</v>
      </c>
      <c r="H8" s="11">
        <f>SUM(チェックシート!$P64:S70)</f>
        <v>0</v>
      </c>
      <c r="I8" s="11">
        <f>SUM(チェックシート!$P64:T70)</f>
        <v>0</v>
      </c>
      <c r="J8" s="11">
        <f>SUM(チェックシート!$P64:U70)</f>
        <v>0</v>
      </c>
      <c r="K8" s="11">
        <f>SUM(チェックシート!$P64:V70)</f>
        <v>0</v>
      </c>
      <c r="L8" s="11">
        <f>SUM(チェックシート!$P64:W70)</f>
        <v>0</v>
      </c>
      <c r="M8" s="11">
        <f>SUM(チェックシート!$P64:X70)</f>
        <v>0</v>
      </c>
      <c r="N8" s="11">
        <f>SUM(チェックシート!$P64:Y70)</f>
        <v>0</v>
      </c>
      <c r="O8" s="11">
        <f>SUM(チェックシート!$P64:Z70)</f>
        <v>0</v>
      </c>
      <c r="P8" s="4">
        <f>SUM(チェックシート!$AA64:AA70)</f>
        <v>0</v>
      </c>
      <c r="Q8" s="4">
        <f>SUM(チェックシート!AB64:AB70)</f>
        <v>0</v>
      </c>
      <c r="R8" s="4">
        <f>SUM(チェックシート!AC64:AC70)</f>
        <v>0</v>
      </c>
      <c r="S8" s="4">
        <f>SUM(チェックシート!AD64:AD70)</f>
        <v>0</v>
      </c>
      <c r="T8" s="4">
        <f>SUM(チェックシート!AE64:AE70)</f>
        <v>0</v>
      </c>
      <c r="U8" s="4">
        <f>SUM(チェックシート!AF64:AF70)</f>
        <v>0</v>
      </c>
      <c r="V8" s="4">
        <f>SUM(チェックシート!AG64:AG70)</f>
        <v>0</v>
      </c>
      <c r="W8" s="4">
        <f>SUM(チェックシート!AH64:AH70)</f>
        <v>0</v>
      </c>
      <c r="X8" s="4">
        <f>SUM(チェックシート!AI64:AI70)</f>
        <v>0</v>
      </c>
      <c r="Y8" s="4">
        <f>SUM(チェックシート!AJ64:AJ70)</f>
        <v>0</v>
      </c>
      <c r="Z8" s="4">
        <f>SUM(チェックシート!AK64:AK70)</f>
        <v>0</v>
      </c>
      <c r="AA8" s="39">
        <f>IF(E8=0,0,SUM($P8:P8)/E8)</f>
        <v>0</v>
      </c>
      <c r="AB8" s="39">
        <f>IF(F8=0,0,SUM($P8:Q8)/F8)</f>
        <v>0</v>
      </c>
      <c r="AC8" s="39">
        <f>IF(G8=0,0,SUM($P8:R8)/G8)</f>
        <v>0</v>
      </c>
      <c r="AD8" s="39">
        <f>IF(H8=0,0,SUM($P8:S8)/H8)</f>
        <v>0</v>
      </c>
      <c r="AE8" s="39">
        <f>IF(I8=0,0,SUM($P8:T8)/I8)</f>
        <v>0</v>
      </c>
      <c r="AF8" s="39">
        <f>IF(J8=0,0,SUM($P8:U8)/J8)</f>
        <v>0</v>
      </c>
      <c r="AG8" s="39">
        <f>IF(K8=0,0,SUM($P8:V8)/K8)</f>
        <v>0</v>
      </c>
      <c r="AH8" s="39">
        <f>IF(L8=0,0,SUM($P8:W8)/L8)</f>
        <v>0</v>
      </c>
      <c r="AI8" s="39">
        <f>IF(M8=0,0,SUM($P8:X8)/M8)</f>
        <v>0</v>
      </c>
      <c r="AJ8" s="39">
        <f>IF(N8=0,0,SUM($P8:Y8)/N8)</f>
        <v>0</v>
      </c>
      <c r="AK8" s="39">
        <f>IF(O8=0,0,SUM($P8:Z8)/O8)</f>
        <v>0</v>
      </c>
    </row>
    <row r="9" spans="1:37" ht="13.5">
      <c r="A9" s="4" t="s">
        <v>44</v>
      </c>
      <c r="B9" s="4">
        <f>SUM(チェックシート!N71:N76)</f>
        <v>0</v>
      </c>
      <c r="C9" s="4">
        <f>SUM(チェックシート!M71:M76)</f>
        <v>0</v>
      </c>
      <c r="D9" s="41" t="e">
        <f t="shared" si="2"/>
        <v>#DIV/0!</v>
      </c>
      <c r="E9" s="11">
        <f>SUM(チェックシート!$P71:P76)</f>
        <v>0</v>
      </c>
      <c r="F9" s="11">
        <f>SUM(チェックシート!$P71:Q76)</f>
        <v>0</v>
      </c>
      <c r="G9" s="11">
        <f>SUM(チェックシート!$P71:R76)</f>
        <v>0</v>
      </c>
      <c r="H9" s="11">
        <f>SUM(チェックシート!$P71:S76)</f>
        <v>0</v>
      </c>
      <c r="I9" s="11">
        <f>SUM(チェックシート!$P71:T76)</f>
        <v>0</v>
      </c>
      <c r="J9" s="11">
        <f>SUM(チェックシート!$P71:U76)</f>
        <v>0</v>
      </c>
      <c r="K9" s="11">
        <f>SUM(チェックシート!$P71:V76)</f>
        <v>0</v>
      </c>
      <c r="L9" s="11">
        <f>SUM(チェックシート!$P71:W76)</f>
        <v>0</v>
      </c>
      <c r="M9" s="11">
        <f>SUM(チェックシート!$P71:X76)</f>
        <v>0</v>
      </c>
      <c r="N9" s="11">
        <f>SUM(チェックシート!$P71:Y76)</f>
        <v>0</v>
      </c>
      <c r="O9" s="11">
        <f>SUM(チェックシート!$P71:Z76)</f>
        <v>0</v>
      </c>
      <c r="P9" s="4">
        <f>SUM(チェックシート!$AA71:AA76)</f>
        <v>0</v>
      </c>
      <c r="Q9" s="4">
        <f>SUM(チェックシート!AB71:AB76)</f>
        <v>0</v>
      </c>
      <c r="R9" s="4">
        <f>SUM(チェックシート!AC71:AC76)</f>
        <v>0</v>
      </c>
      <c r="S9" s="4">
        <f>SUM(チェックシート!AD71:AD76)</f>
        <v>0</v>
      </c>
      <c r="T9" s="4">
        <f>SUM(チェックシート!AE71:AE76)</f>
        <v>0</v>
      </c>
      <c r="U9" s="4">
        <f>SUM(チェックシート!AF71:AF76)</f>
        <v>0</v>
      </c>
      <c r="V9" s="4">
        <f>SUM(チェックシート!AG71:AG76)</f>
        <v>0</v>
      </c>
      <c r="W9" s="4">
        <f>SUM(チェックシート!AH71:AH76)</f>
        <v>0</v>
      </c>
      <c r="X9" s="4">
        <f>SUM(チェックシート!AI71:AI76)</f>
        <v>0</v>
      </c>
      <c r="Y9" s="4">
        <f>SUM(チェックシート!AJ71:AJ76)</f>
        <v>0</v>
      </c>
      <c r="Z9" s="4">
        <f>SUM(チェックシート!AK71:AK76)</f>
        <v>0</v>
      </c>
      <c r="AA9" s="39">
        <f>IF(E9=0,0,SUM($P9:P9)/E9)</f>
        <v>0</v>
      </c>
      <c r="AB9" s="39">
        <f>IF(F9=0,0,SUM($P9:Q9)/F9)</f>
        <v>0</v>
      </c>
      <c r="AC9" s="39">
        <f>IF(G9=0,0,SUM($P9:R9)/G9)</f>
        <v>0</v>
      </c>
      <c r="AD9" s="39">
        <f>IF(H9=0,0,SUM($P9:S9)/H9)</f>
        <v>0</v>
      </c>
      <c r="AE9" s="39">
        <f>IF(I9=0,0,SUM($P9:T9)/I9)</f>
        <v>0</v>
      </c>
      <c r="AF9" s="39">
        <f>IF(J9=0,0,SUM($P9:U9)/J9)</f>
        <v>0</v>
      </c>
      <c r="AG9" s="39">
        <f>IF(K9=0,0,SUM($P9:V9)/K9)</f>
        <v>0</v>
      </c>
      <c r="AH9" s="39">
        <f>IF(L9=0,0,SUM($P9:W9)/L9)</f>
        <v>0</v>
      </c>
      <c r="AI9" s="39">
        <f>IF(M9=0,0,SUM($P9:X9)/M9)</f>
        <v>0</v>
      </c>
      <c r="AJ9" s="39">
        <f>IF(N9=0,0,SUM($P9:Y9)/N9)</f>
        <v>0</v>
      </c>
      <c r="AK9" s="39">
        <f>IF(O9=0,0,SUM($P9:Z9)/O9)</f>
        <v>0</v>
      </c>
    </row>
    <row r="10" spans="1:37" ht="13.5">
      <c r="A10" s="4" t="s">
        <v>45</v>
      </c>
      <c r="B10" s="4">
        <f>SUM(チェックシート!N77:N90)</f>
        <v>0</v>
      </c>
      <c r="C10" s="4">
        <f>SUM(チェックシート!M77:M90)</f>
        <v>0</v>
      </c>
      <c r="D10" s="41" t="e">
        <f t="shared" si="2"/>
        <v>#DIV/0!</v>
      </c>
      <c r="E10" s="11">
        <f>SUM(チェックシート!$P77:P90)</f>
        <v>0</v>
      </c>
      <c r="F10" s="11">
        <f>SUM(チェックシート!$P77:Q90)</f>
        <v>0</v>
      </c>
      <c r="G10" s="11">
        <f>SUM(チェックシート!$P77:R90)</f>
        <v>0</v>
      </c>
      <c r="H10" s="11">
        <f>SUM(チェックシート!$P77:S90)</f>
        <v>0</v>
      </c>
      <c r="I10" s="11">
        <f>SUM(チェックシート!$P77:T90)</f>
        <v>0</v>
      </c>
      <c r="J10" s="11">
        <f>SUM(チェックシート!$P77:U90)</f>
        <v>0</v>
      </c>
      <c r="K10" s="11">
        <f>SUM(チェックシート!$P77:V90)</f>
        <v>0</v>
      </c>
      <c r="L10" s="11">
        <f>SUM(チェックシート!$P77:W90)</f>
        <v>0</v>
      </c>
      <c r="M10" s="11">
        <f>SUM(チェックシート!$P77:X90)</f>
        <v>0</v>
      </c>
      <c r="N10" s="11">
        <f>SUM(チェックシート!$P77:Y90)</f>
        <v>0</v>
      </c>
      <c r="O10" s="11">
        <f>SUM(チェックシート!$P77:Z90)</f>
        <v>0</v>
      </c>
      <c r="P10" s="4">
        <f>SUM(チェックシート!$AA77:AA90)</f>
        <v>0</v>
      </c>
      <c r="Q10" s="4">
        <f>SUM(チェックシート!AB77:AB90)</f>
        <v>0</v>
      </c>
      <c r="R10" s="4">
        <f>SUM(チェックシート!AC77:AC90)</f>
        <v>0</v>
      </c>
      <c r="S10" s="4">
        <f>SUM(チェックシート!AD77:AD90)</f>
        <v>0</v>
      </c>
      <c r="T10" s="4">
        <f>SUM(チェックシート!AE77:AE90)</f>
        <v>0</v>
      </c>
      <c r="U10" s="4">
        <f>SUM(チェックシート!AF77:AF90)</f>
        <v>0</v>
      </c>
      <c r="V10" s="4">
        <f>SUM(チェックシート!AG77:AG90)</f>
        <v>0</v>
      </c>
      <c r="W10" s="4">
        <f>SUM(チェックシート!AH77:AH90)</f>
        <v>0</v>
      </c>
      <c r="X10" s="4">
        <f>SUM(チェックシート!AI77:AI90)</f>
        <v>0</v>
      </c>
      <c r="Y10" s="4">
        <f>SUM(チェックシート!AJ77:AJ90)</f>
        <v>0</v>
      </c>
      <c r="Z10" s="4">
        <f>SUM(チェックシート!AK77:AK90)</f>
        <v>0</v>
      </c>
      <c r="AA10" s="39">
        <f>IF(E10=0,0,SUM($P10:P10)/E10)</f>
        <v>0</v>
      </c>
      <c r="AB10" s="39">
        <f>IF(F10=0,0,SUM($P10:Q10)/F10)</f>
        <v>0</v>
      </c>
      <c r="AC10" s="39">
        <f>IF(G10=0,0,SUM($P10:R10)/G10)</f>
        <v>0</v>
      </c>
      <c r="AD10" s="39">
        <f>IF(H10=0,0,SUM($P10:S10)/H10)</f>
        <v>0</v>
      </c>
      <c r="AE10" s="39">
        <f>IF(I10=0,0,SUM($P10:T10)/I10)</f>
        <v>0</v>
      </c>
      <c r="AF10" s="39">
        <f>IF(J10=0,0,SUM($P10:U10)/J10)</f>
        <v>0</v>
      </c>
      <c r="AG10" s="39">
        <f>IF(K10=0,0,SUM($P10:V10)/K10)</f>
        <v>0</v>
      </c>
      <c r="AH10" s="39">
        <f>IF(L10=0,0,SUM($P10:W10)/L10)</f>
        <v>0</v>
      </c>
      <c r="AI10" s="39">
        <f>IF(M10=0,0,SUM($P10:X10)/M10)</f>
        <v>0</v>
      </c>
      <c r="AJ10" s="39">
        <f>IF(N10=0,0,SUM($P10:Y10)/N10)</f>
        <v>0</v>
      </c>
      <c r="AK10" s="39">
        <f>IF(O10=0,0,SUM($P10:Z10)/O10)</f>
        <v>0</v>
      </c>
    </row>
    <row r="11" spans="1:37" ht="13.5">
      <c r="A11" s="4" t="s">
        <v>81</v>
      </c>
      <c r="B11" s="4">
        <f>SUM(チェックシート!N91:N96)</f>
        <v>0</v>
      </c>
      <c r="C11" s="4">
        <f>SUM(チェックシート!M91:M96)</f>
        <v>0</v>
      </c>
      <c r="D11" s="41" t="e">
        <f t="shared" si="2"/>
        <v>#DIV/0!</v>
      </c>
      <c r="E11" s="11">
        <f>SUM(チェックシート!$P91:P96)</f>
        <v>0</v>
      </c>
      <c r="F11" s="11">
        <f>SUM(チェックシート!$P91:Q96)</f>
        <v>0</v>
      </c>
      <c r="G11" s="11">
        <f>SUM(チェックシート!$P91:R96)</f>
        <v>0</v>
      </c>
      <c r="H11" s="11">
        <f>SUM(チェックシート!$P91:S96)</f>
        <v>0</v>
      </c>
      <c r="I11" s="11">
        <f>SUM(チェックシート!$P91:T96)</f>
        <v>0</v>
      </c>
      <c r="J11" s="11">
        <f>SUM(チェックシート!$P91:U96)</f>
        <v>0</v>
      </c>
      <c r="K11" s="11">
        <f>SUM(チェックシート!$P91:V96)</f>
        <v>0</v>
      </c>
      <c r="L11" s="11">
        <f>SUM(チェックシート!$P91:W96)</f>
        <v>0</v>
      </c>
      <c r="M11" s="11">
        <f>SUM(チェックシート!$P91:X96)</f>
        <v>0</v>
      </c>
      <c r="N11" s="11">
        <f>SUM(チェックシート!$P91:Y96)</f>
        <v>0</v>
      </c>
      <c r="O11" s="11">
        <f>SUM(チェックシート!$P91:Z96)</f>
        <v>0</v>
      </c>
      <c r="P11" s="4">
        <f>SUM(チェックシート!$AA91:AA96)</f>
        <v>0</v>
      </c>
      <c r="Q11" s="4">
        <f>SUM(チェックシート!AB91:AB96)</f>
        <v>0</v>
      </c>
      <c r="R11" s="4">
        <f>SUM(チェックシート!AC91:AC96)</f>
        <v>0</v>
      </c>
      <c r="S11" s="4">
        <f>SUM(チェックシート!AD91:AD96)</f>
        <v>0</v>
      </c>
      <c r="T11" s="4">
        <f>SUM(チェックシート!AE91:AE96)</f>
        <v>0</v>
      </c>
      <c r="U11" s="4">
        <f>SUM(チェックシート!AF91:AF96)</f>
        <v>0</v>
      </c>
      <c r="V11" s="4">
        <f>SUM(チェックシート!AG91:AG96)</f>
        <v>0</v>
      </c>
      <c r="W11" s="4">
        <f>SUM(チェックシート!AH91:AH96)</f>
        <v>0</v>
      </c>
      <c r="X11" s="4">
        <f>SUM(チェックシート!AI91:AI96)</f>
        <v>0</v>
      </c>
      <c r="Y11" s="4">
        <f>SUM(チェックシート!AJ91:AJ96)</f>
        <v>0</v>
      </c>
      <c r="Z11" s="4">
        <f>SUM(チェックシート!AK91:AK96)</f>
        <v>0</v>
      </c>
      <c r="AA11" s="39">
        <f>IF(E11=0,0,SUM($P11:P11)/E11)</f>
        <v>0</v>
      </c>
      <c r="AB11" s="39">
        <f>IF(F11=0,0,SUM($P11:Q11)/F11)</f>
        <v>0</v>
      </c>
      <c r="AC11" s="39">
        <f>IF(G11=0,0,SUM($P11:R11)/G11)</f>
        <v>0</v>
      </c>
      <c r="AD11" s="39">
        <f>IF(H11=0,0,SUM($P11:S11)/H11)</f>
        <v>0</v>
      </c>
      <c r="AE11" s="39">
        <f>IF(I11=0,0,SUM($P11:T11)/I11)</f>
        <v>0</v>
      </c>
      <c r="AF11" s="39">
        <f>IF(J11=0,0,SUM($P11:U11)/J11)</f>
        <v>0</v>
      </c>
      <c r="AG11" s="39">
        <f>IF(K11=0,0,SUM($P11:V11)/K11)</f>
        <v>0</v>
      </c>
      <c r="AH11" s="39">
        <f>IF(L11=0,0,SUM($P11:W11)/L11)</f>
        <v>0</v>
      </c>
      <c r="AI11" s="39">
        <f>IF(M11=0,0,SUM($P11:X11)/M11)</f>
        <v>0</v>
      </c>
      <c r="AJ11" s="39">
        <f>IF(N11=0,0,SUM($P11:Y11)/N11)</f>
        <v>0</v>
      </c>
      <c r="AK11" s="39">
        <f>IF(O11=0,0,SUM($P11:Z11)/O11)</f>
        <v>0</v>
      </c>
    </row>
    <row r="13" ht="13.5">
      <c r="A13" s="40" t="s">
        <v>164</v>
      </c>
    </row>
    <row r="14" ht="13.5">
      <c r="A14" s="40" t="s">
        <v>165</v>
      </c>
    </row>
    <row r="15" ht="13.5">
      <c r="A15" s="40" t="s">
        <v>166</v>
      </c>
    </row>
    <row r="16" ht="13.5">
      <c r="A16" s="40" t="s">
        <v>167</v>
      </c>
    </row>
    <row r="17" ht="13.5">
      <c r="A17" s="40" t="s">
        <v>168</v>
      </c>
    </row>
    <row r="18" ht="13.5">
      <c r="A18" s="40" t="s">
        <v>169</v>
      </c>
    </row>
    <row r="19" ht="13.5">
      <c r="A19" s="40" t="s">
        <v>170</v>
      </c>
    </row>
    <row r="20" ht="13.5">
      <c r="A20" s="40" t="s">
        <v>171</v>
      </c>
    </row>
    <row r="21" ht="13.5">
      <c r="A21" s="40" t="s">
        <v>172</v>
      </c>
    </row>
  </sheetData>
  <sheetProtection sheet="1"/>
  <mergeCells count="7">
    <mergeCell ref="A1:A2"/>
    <mergeCell ref="C1:C2"/>
    <mergeCell ref="B1:B2"/>
    <mergeCell ref="D1:D2"/>
    <mergeCell ref="E1:O1"/>
    <mergeCell ref="AA1:AK1"/>
    <mergeCell ref="P1:Z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Masami Iwamoto</dc:creator>
  <cp:keywords/>
  <dc:description/>
  <cp:lastModifiedBy>iwa</cp:lastModifiedBy>
  <cp:lastPrinted>2016-03-02T08:34:49Z</cp:lastPrinted>
  <dcterms:created xsi:type="dcterms:W3CDTF">2008-11-27T07:55:31Z</dcterms:created>
  <dcterms:modified xsi:type="dcterms:W3CDTF">2016-04-01T03:41:04Z</dcterms:modified>
  <cp:category/>
  <cp:version/>
  <cp:contentType/>
  <cp:contentStatus/>
</cp:coreProperties>
</file>